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Fabio Martino\Downloads\"/>
    </mc:Choice>
  </mc:AlternateContent>
  <xr:revisionPtr revIDLastSave="0" documentId="13_ncr:1_{B380F774-4A5B-42F6-8F0F-C8DE72DEB21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onti e note" sheetId="2" r:id="rId1"/>
    <sheet name="serie storiche" sheetId="3" r:id="rId2"/>
  </sheets>
  <definedNames>
    <definedName name="_xlnm._FilterDatabase" localSheetId="1" hidden="1">'serie storiche'!$B$2:$FN$29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N12" i="3" l="1"/>
  <c r="FM12" i="3"/>
  <c r="FL12" i="3"/>
  <c r="FN10" i="3"/>
  <c r="FN25" i="3"/>
  <c r="FN24" i="3"/>
  <c r="FN26" i="3"/>
  <c r="FN21" i="3"/>
  <c r="FN19" i="3"/>
  <c r="FM19" i="3"/>
  <c r="FN18" i="3"/>
  <c r="FN5" i="3"/>
  <c r="FN22" i="3"/>
  <c r="FN15" i="3"/>
  <c r="FN14" i="3"/>
  <c r="FN16" i="3" l="1"/>
  <c r="FN17" i="3" s="1"/>
  <c r="FN23" i="3"/>
  <c r="FN20" i="3"/>
  <c r="FN28" i="3" s="1"/>
  <c r="FN29" i="3" s="1"/>
  <c r="FN8" i="3" l="1"/>
  <c r="G23" i="3"/>
  <c r="G22" i="3"/>
  <c r="G21" i="3"/>
  <c r="G19" i="3"/>
  <c r="G18" i="3"/>
  <c r="G20" i="3" s="1"/>
  <c r="F5" i="3"/>
  <c r="G26" i="3"/>
  <c r="G24" i="3" s="1"/>
  <c r="G25" i="3"/>
  <c r="FB15" i="3" l="1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DC5" i="3"/>
  <c r="DD5" i="3"/>
  <c r="DE5" i="3"/>
  <c r="DF5" i="3"/>
  <c r="DG5" i="3"/>
  <c r="DH5" i="3"/>
  <c r="DI5" i="3"/>
  <c r="DJ5" i="3"/>
  <c r="DK5" i="3"/>
  <c r="DL5" i="3"/>
  <c r="DM5" i="3"/>
  <c r="DN5" i="3"/>
  <c r="DO5" i="3"/>
  <c r="DP5" i="3"/>
  <c r="DQ5" i="3"/>
  <c r="DR5" i="3"/>
  <c r="DS5" i="3"/>
  <c r="DT5" i="3"/>
  <c r="DU5" i="3"/>
  <c r="DV5" i="3"/>
  <c r="DW5" i="3"/>
  <c r="DX5" i="3"/>
  <c r="DY5" i="3"/>
  <c r="DZ5" i="3"/>
  <c r="EA5" i="3"/>
  <c r="EB5" i="3"/>
  <c r="EC5" i="3"/>
  <c r="ED5" i="3"/>
  <c r="EE5" i="3"/>
  <c r="EF5" i="3"/>
  <c r="EG5" i="3"/>
  <c r="EH5" i="3"/>
  <c r="EI5" i="3"/>
  <c r="EJ5" i="3"/>
  <c r="EK5" i="3"/>
  <c r="EL5" i="3"/>
  <c r="EM5" i="3"/>
  <c r="EN5" i="3"/>
  <c r="EO5" i="3"/>
  <c r="EP5" i="3"/>
  <c r="EQ5" i="3"/>
  <c r="ER5" i="3"/>
  <c r="ES5" i="3"/>
  <c r="ET5" i="3"/>
  <c r="EU5" i="3"/>
  <c r="EV5" i="3"/>
  <c r="EX5" i="3"/>
  <c r="EY5" i="3"/>
  <c r="EZ5" i="3"/>
  <c r="FA5" i="3"/>
  <c r="FB5" i="3"/>
  <c r="FC5" i="3"/>
  <c r="FD5" i="3"/>
  <c r="FE5" i="3"/>
  <c r="FF5" i="3"/>
  <c r="FG5" i="3"/>
  <c r="FH5" i="3"/>
  <c r="FI5" i="3"/>
  <c r="FJ5" i="3"/>
  <c r="FK5" i="3"/>
  <c r="FL5" i="3"/>
  <c r="FM5" i="3"/>
  <c r="EW5" i="3"/>
  <c r="G15" i="3" l="1"/>
  <c r="G14" i="3"/>
  <c r="G10" i="3"/>
  <c r="F8" i="3"/>
  <c r="F25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DC18" i="3"/>
  <c r="DD18" i="3"/>
  <c r="DE18" i="3"/>
  <c r="DF18" i="3"/>
  <c r="DG18" i="3"/>
  <c r="DH18" i="3"/>
  <c r="DI18" i="3"/>
  <c r="DJ18" i="3"/>
  <c r="DK18" i="3"/>
  <c r="DL18" i="3"/>
  <c r="DM18" i="3"/>
  <c r="DN18" i="3"/>
  <c r="DO18" i="3"/>
  <c r="DP18" i="3"/>
  <c r="DQ18" i="3"/>
  <c r="DR18" i="3"/>
  <c r="DS18" i="3"/>
  <c r="DT18" i="3"/>
  <c r="DU18" i="3"/>
  <c r="DV18" i="3"/>
  <c r="DW18" i="3"/>
  <c r="DX18" i="3"/>
  <c r="DY18" i="3"/>
  <c r="DZ18" i="3"/>
  <c r="EA18" i="3"/>
  <c r="EB18" i="3"/>
  <c r="EC18" i="3"/>
  <c r="ED18" i="3"/>
  <c r="EE18" i="3"/>
  <c r="EF18" i="3"/>
  <c r="EG18" i="3"/>
  <c r="EH18" i="3"/>
  <c r="EI18" i="3"/>
  <c r="EJ18" i="3"/>
  <c r="EK18" i="3"/>
  <c r="EL18" i="3"/>
  <c r="EM18" i="3"/>
  <c r="EN18" i="3"/>
  <c r="EO18" i="3"/>
  <c r="EP18" i="3"/>
  <c r="EQ18" i="3"/>
  <c r="ER18" i="3"/>
  <c r="ES18" i="3"/>
  <c r="ET18" i="3"/>
  <c r="EU18" i="3"/>
  <c r="EV18" i="3"/>
  <c r="EW18" i="3"/>
  <c r="EX18" i="3"/>
  <c r="EY18" i="3"/>
  <c r="EZ18" i="3"/>
  <c r="FA18" i="3"/>
  <c r="FB18" i="3"/>
  <c r="FC18" i="3"/>
  <c r="FD18" i="3"/>
  <c r="FE18" i="3"/>
  <c r="FF18" i="3"/>
  <c r="FG18" i="3"/>
  <c r="FH18" i="3"/>
  <c r="FI18" i="3"/>
  <c r="FJ18" i="3"/>
  <c r="FK18" i="3"/>
  <c r="FL18" i="3"/>
  <c r="FM18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DC21" i="3"/>
  <c r="DD21" i="3"/>
  <c r="DE21" i="3"/>
  <c r="DF21" i="3"/>
  <c r="DG21" i="3"/>
  <c r="DH21" i="3"/>
  <c r="DI21" i="3"/>
  <c r="DJ21" i="3"/>
  <c r="DK21" i="3"/>
  <c r="DL21" i="3"/>
  <c r="DM21" i="3"/>
  <c r="DN21" i="3"/>
  <c r="DO21" i="3"/>
  <c r="DP21" i="3"/>
  <c r="DQ21" i="3"/>
  <c r="DR21" i="3"/>
  <c r="DS21" i="3"/>
  <c r="DT21" i="3"/>
  <c r="DU21" i="3"/>
  <c r="DV21" i="3"/>
  <c r="DW21" i="3"/>
  <c r="DX21" i="3"/>
  <c r="DY21" i="3"/>
  <c r="DZ21" i="3"/>
  <c r="EA21" i="3"/>
  <c r="EB21" i="3"/>
  <c r="EC21" i="3"/>
  <c r="ED21" i="3"/>
  <c r="EE21" i="3"/>
  <c r="EF21" i="3"/>
  <c r="EG21" i="3"/>
  <c r="EH21" i="3"/>
  <c r="EI21" i="3"/>
  <c r="EJ21" i="3"/>
  <c r="EK21" i="3"/>
  <c r="EL21" i="3"/>
  <c r="EM21" i="3"/>
  <c r="EN21" i="3"/>
  <c r="EO21" i="3"/>
  <c r="EP21" i="3"/>
  <c r="EQ21" i="3"/>
  <c r="ER21" i="3"/>
  <c r="ES21" i="3"/>
  <c r="ET21" i="3"/>
  <c r="EU21" i="3"/>
  <c r="EV21" i="3"/>
  <c r="EW21" i="3"/>
  <c r="EX21" i="3"/>
  <c r="EY21" i="3"/>
  <c r="EZ21" i="3"/>
  <c r="FA21" i="3"/>
  <c r="FB21" i="3"/>
  <c r="FC21" i="3"/>
  <c r="FD21" i="3"/>
  <c r="FE21" i="3"/>
  <c r="FF21" i="3"/>
  <c r="FG21" i="3"/>
  <c r="FH21" i="3"/>
  <c r="FI21" i="3"/>
  <c r="FJ21" i="3"/>
  <c r="FK21" i="3"/>
  <c r="FL21" i="3"/>
  <c r="FM21" i="3"/>
  <c r="F21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DC22" i="3"/>
  <c r="DD22" i="3"/>
  <c r="DE22" i="3"/>
  <c r="DF22" i="3"/>
  <c r="DG22" i="3"/>
  <c r="DH22" i="3"/>
  <c r="DI22" i="3"/>
  <c r="DJ22" i="3"/>
  <c r="DK22" i="3"/>
  <c r="DL22" i="3"/>
  <c r="DM22" i="3"/>
  <c r="DN22" i="3"/>
  <c r="DO22" i="3"/>
  <c r="DP22" i="3"/>
  <c r="DQ22" i="3"/>
  <c r="DR22" i="3"/>
  <c r="DS22" i="3"/>
  <c r="DT22" i="3"/>
  <c r="DU22" i="3"/>
  <c r="DV22" i="3"/>
  <c r="DW22" i="3"/>
  <c r="DX22" i="3"/>
  <c r="DY22" i="3"/>
  <c r="DZ22" i="3"/>
  <c r="EA22" i="3"/>
  <c r="EB22" i="3"/>
  <c r="EC22" i="3"/>
  <c r="ED22" i="3"/>
  <c r="EE22" i="3"/>
  <c r="EF22" i="3"/>
  <c r="EG22" i="3"/>
  <c r="EH22" i="3"/>
  <c r="EI22" i="3"/>
  <c r="EJ22" i="3"/>
  <c r="EK22" i="3"/>
  <c r="EL22" i="3"/>
  <c r="EM22" i="3"/>
  <c r="EN22" i="3"/>
  <c r="EO22" i="3"/>
  <c r="EP22" i="3"/>
  <c r="EQ22" i="3"/>
  <c r="ER22" i="3"/>
  <c r="ES22" i="3"/>
  <c r="ET22" i="3"/>
  <c r="EU22" i="3"/>
  <c r="EV22" i="3"/>
  <c r="EW22" i="3"/>
  <c r="EX22" i="3"/>
  <c r="EY22" i="3"/>
  <c r="EZ22" i="3"/>
  <c r="FA22" i="3"/>
  <c r="FB22" i="3"/>
  <c r="FC22" i="3"/>
  <c r="FD22" i="3"/>
  <c r="FE22" i="3"/>
  <c r="FF22" i="3"/>
  <c r="FG22" i="3"/>
  <c r="FH22" i="3"/>
  <c r="FI22" i="3"/>
  <c r="FJ22" i="3"/>
  <c r="FK22" i="3"/>
  <c r="FL22" i="3"/>
  <c r="FM22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DC8" i="3"/>
  <c r="DD8" i="3"/>
  <c r="DE8" i="3"/>
  <c r="DF8" i="3"/>
  <c r="DG8" i="3"/>
  <c r="DH8" i="3"/>
  <c r="DI8" i="3"/>
  <c r="DJ8" i="3"/>
  <c r="DK8" i="3"/>
  <c r="DL8" i="3"/>
  <c r="DM8" i="3"/>
  <c r="DN8" i="3"/>
  <c r="DO8" i="3"/>
  <c r="DP8" i="3"/>
  <c r="DQ8" i="3"/>
  <c r="DR8" i="3"/>
  <c r="DS8" i="3"/>
  <c r="DT8" i="3"/>
  <c r="DU8" i="3"/>
  <c r="DV8" i="3"/>
  <c r="DW8" i="3"/>
  <c r="DX8" i="3"/>
  <c r="DY8" i="3"/>
  <c r="DZ8" i="3"/>
  <c r="EA8" i="3"/>
  <c r="EB8" i="3"/>
  <c r="EC8" i="3"/>
  <c r="ED8" i="3"/>
  <c r="EE8" i="3"/>
  <c r="EF8" i="3"/>
  <c r="EG8" i="3"/>
  <c r="EH8" i="3"/>
  <c r="EI8" i="3"/>
  <c r="EJ8" i="3"/>
  <c r="EK8" i="3"/>
  <c r="EL8" i="3"/>
  <c r="EM8" i="3"/>
  <c r="EN8" i="3"/>
  <c r="EO8" i="3"/>
  <c r="EP8" i="3"/>
  <c r="EQ8" i="3"/>
  <c r="ER8" i="3"/>
  <c r="ES8" i="3"/>
  <c r="ET8" i="3"/>
  <c r="EU8" i="3"/>
  <c r="EV8" i="3"/>
  <c r="EW8" i="3"/>
  <c r="EX8" i="3"/>
  <c r="EY8" i="3"/>
  <c r="EZ8" i="3"/>
  <c r="FA8" i="3"/>
  <c r="FB8" i="3"/>
  <c r="FC8" i="3"/>
  <c r="FD8" i="3"/>
  <c r="FE8" i="3"/>
  <c r="FF8" i="3"/>
  <c r="FG8" i="3"/>
  <c r="FH8" i="3"/>
  <c r="FI8" i="3"/>
  <c r="FJ8" i="3"/>
  <c r="FK8" i="3"/>
  <c r="FL8" i="3"/>
  <c r="FM8" i="3"/>
  <c r="G28" i="3" l="1"/>
  <c r="G29" i="3" s="1"/>
  <c r="G16" i="3"/>
  <c r="G17" i="3" s="1"/>
  <c r="FM20" i="3" l="1"/>
  <c r="H19" i="3"/>
  <c r="H20" i="3" s="1"/>
  <c r="I19" i="3"/>
  <c r="I20" i="3" s="1"/>
  <c r="J19" i="3"/>
  <c r="J20" i="3" s="1"/>
  <c r="K19" i="3"/>
  <c r="K20" i="3" s="1"/>
  <c r="L19" i="3"/>
  <c r="L20" i="3" s="1"/>
  <c r="M19" i="3"/>
  <c r="M20" i="3" s="1"/>
  <c r="N19" i="3"/>
  <c r="N20" i="3" s="1"/>
  <c r="O19" i="3"/>
  <c r="O20" i="3" s="1"/>
  <c r="P19" i="3"/>
  <c r="P20" i="3" s="1"/>
  <c r="Q19" i="3"/>
  <c r="Q20" i="3" s="1"/>
  <c r="R19" i="3"/>
  <c r="R20" i="3" s="1"/>
  <c r="S19" i="3"/>
  <c r="S20" i="3" s="1"/>
  <c r="T19" i="3"/>
  <c r="T20" i="3" s="1"/>
  <c r="U19" i="3"/>
  <c r="U20" i="3" s="1"/>
  <c r="V19" i="3"/>
  <c r="V20" i="3" s="1"/>
  <c r="W19" i="3"/>
  <c r="W20" i="3" s="1"/>
  <c r="X19" i="3"/>
  <c r="X20" i="3" s="1"/>
  <c r="Y19" i="3"/>
  <c r="Y20" i="3" s="1"/>
  <c r="Z19" i="3"/>
  <c r="Z20" i="3" s="1"/>
  <c r="AA19" i="3"/>
  <c r="AA20" i="3" s="1"/>
  <c r="AB19" i="3"/>
  <c r="AB20" i="3" s="1"/>
  <c r="AC19" i="3"/>
  <c r="AC20" i="3" s="1"/>
  <c r="AD19" i="3"/>
  <c r="AD20" i="3" s="1"/>
  <c r="AE19" i="3"/>
  <c r="AE20" i="3" s="1"/>
  <c r="AF19" i="3"/>
  <c r="AF20" i="3" s="1"/>
  <c r="AG19" i="3"/>
  <c r="AG20" i="3" s="1"/>
  <c r="AH19" i="3"/>
  <c r="AH20" i="3" s="1"/>
  <c r="AI19" i="3"/>
  <c r="AI20" i="3" s="1"/>
  <c r="AJ19" i="3"/>
  <c r="AJ20" i="3" s="1"/>
  <c r="AK19" i="3"/>
  <c r="AK20" i="3" s="1"/>
  <c r="AL19" i="3"/>
  <c r="AL20" i="3" s="1"/>
  <c r="AM19" i="3"/>
  <c r="AM20" i="3" s="1"/>
  <c r="AN19" i="3"/>
  <c r="AN20" i="3" s="1"/>
  <c r="AO19" i="3"/>
  <c r="AO20" i="3" s="1"/>
  <c r="AP19" i="3"/>
  <c r="AP20" i="3" s="1"/>
  <c r="AQ19" i="3"/>
  <c r="AQ20" i="3" s="1"/>
  <c r="AR19" i="3"/>
  <c r="AR20" i="3" s="1"/>
  <c r="AS19" i="3"/>
  <c r="AS20" i="3" s="1"/>
  <c r="AT19" i="3"/>
  <c r="AT20" i="3" s="1"/>
  <c r="AU19" i="3"/>
  <c r="AU20" i="3" s="1"/>
  <c r="AV19" i="3"/>
  <c r="AV20" i="3" s="1"/>
  <c r="AW19" i="3"/>
  <c r="AW20" i="3" s="1"/>
  <c r="AX19" i="3"/>
  <c r="AX20" i="3" s="1"/>
  <c r="AY19" i="3"/>
  <c r="AY20" i="3" s="1"/>
  <c r="AZ19" i="3"/>
  <c r="AZ20" i="3" s="1"/>
  <c r="BA19" i="3"/>
  <c r="BA20" i="3" s="1"/>
  <c r="BB19" i="3"/>
  <c r="BB20" i="3" s="1"/>
  <c r="BC19" i="3"/>
  <c r="BC20" i="3" s="1"/>
  <c r="BD19" i="3"/>
  <c r="BD20" i="3" s="1"/>
  <c r="BE19" i="3"/>
  <c r="BE20" i="3" s="1"/>
  <c r="BF19" i="3"/>
  <c r="BF20" i="3" s="1"/>
  <c r="BG19" i="3"/>
  <c r="BG20" i="3" s="1"/>
  <c r="BH19" i="3"/>
  <c r="BH20" i="3" s="1"/>
  <c r="BI19" i="3"/>
  <c r="BI20" i="3" s="1"/>
  <c r="BJ19" i="3"/>
  <c r="BJ20" i="3" s="1"/>
  <c r="BK19" i="3"/>
  <c r="BK20" i="3" s="1"/>
  <c r="BL19" i="3"/>
  <c r="BL20" i="3" s="1"/>
  <c r="BM19" i="3"/>
  <c r="BM20" i="3" s="1"/>
  <c r="BN19" i="3"/>
  <c r="BN20" i="3" s="1"/>
  <c r="BO19" i="3"/>
  <c r="BO20" i="3" s="1"/>
  <c r="BP19" i="3"/>
  <c r="BP20" i="3" s="1"/>
  <c r="BQ19" i="3"/>
  <c r="BQ20" i="3" s="1"/>
  <c r="BR19" i="3"/>
  <c r="BR20" i="3" s="1"/>
  <c r="BS19" i="3"/>
  <c r="BS20" i="3" s="1"/>
  <c r="BT19" i="3"/>
  <c r="BT20" i="3" s="1"/>
  <c r="BU19" i="3"/>
  <c r="BU20" i="3" s="1"/>
  <c r="BV19" i="3"/>
  <c r="BV20" i="3" s="1"/>
  <c r="BW19" i="3"/>
  <c r="BW20" i="3" s="1"/>
  <c r="BX19" i="3"/>
  <c r="BX20" i="3" s="1"/>
  <c r="BY19" i="3"/>
  <c r="BY20" i="3" s="1"/>
  <c r="BZ19" i="3"/>
  <c r="BZ20" i="3" s="1"/>
  <c r="CA19" i="3"/>
  <c r="CA20" i="3" s="1"/>
  <c r="CB19" i="3"/>
  <c r="CB20" i="3" s="1"/>
  <c r="CC19" i="3"/>
  <c r="CC20" i="3" s="1"/>
  <c r="CD19" i="3"/>
  <c r="CD20" i="3" s="1"/>
  <c r="CE19" i="3"/>
  <c r="CE20" i="3" s="1"/>
  <c r="CF19" i="3"/>
  <c r="CF20" i="3" s="1"/>
  <c r="CG19" i="3"/>
  <c r="CG20" i="3" s="1"/>
  <c r="CH19" i="3"/>
  <c r="CH20" i="3" s="1"/>
  <c r="CI19" i="3"/>
  <c r="CI20" i="3" s="1"/>
  <c r="CJ19" i="3"/>
  <c r="CJ20" i="3" s="1"/>
  <c r="CK19" i="3"/>
  <c r="CK20" i="3" s="1"/>
  <c r="CL19" i="3"/>
  <c r="CL20" i="3" s="1"/>
  <c r="CM19" i="3"/>
  <c r="CM20" i="3" s="1"/>
  <c r="CN19" i="3"/>
  <c r="CN20" i="3" s="1"/>
  <c r="CO19" i="3"/>
  <c r="CO20" i="3" s="1"/>
  <c r="CP19" i="3"/>
  <c r="CP20" i="3" s="1"/>
  <c r="CQ19" i="3"/>
  <c r="CQ20" i="3" s="1"/>
  <c r="CR19" i="3"/>
  <c r="CR20" i="3" s="1"/>
  <c r="CS19" i="3"/>
  <c r="CS20" i="3" s="1"/>
  <c r="CT19" i="3"/>
  <c r="CT20" i="3" s="1"/>
  <c r="CU19" i="3"/>
  <c r="CU20" i="3" s="1"/>
  <c r="CV19" i="3"/>
  <c r="CV20" i="3" s="1"/>
  <c r="CW19" i="3"/>
  <c r="CW20" i="3" s="1"/>
  <c r="CX19" i="3"/>
  <c r="CX20" i="3" s="1"/>
  <c r="CY19" i="3"/>
  <c r="CY20" i="3" s="1"/>
  <c r="CZ19" i="3"/>
  <c r="CZ20" i="3" s="1"/>
  <c r="DA19" i="3"/>
  <c r="DA20" i="3" s="1"/>
  <c r="DB19" i="3"/>
  <c r="DB20" i="3" s="1"/>
  <c r="DC19" i="3"/>
  <c r="DC20" i="3" s="1"/>
  <c r="DD19" i="3"/>
  <c r="DD20" i="3" s="1"/>
  <c r="DE19" i="3"/>
  <c r="DE20" i="3" s="1"/>
  <c r="DF19" i="3"/>
  <c r="DF20" i="3" s="1"/>
  <c r="DG19" i="3"/>
  <c r="DG20" i="3" s="1"/>
  <c r="DH19" i="3"/>
  <c r="DH20" i="3" s="1"/>
  <c r="DI19" i="3"/>
  <c r="DI20" i="3" s="1"/>
  <c r="DJ19" i="3"/>
  <c r="DJ20" i="3" s="1"/>
  <c r="DK19" i="3"/>
  <c r="DK20" i="3" s="1"/>
  <c r="DL19" i="3"/>
  <c r="DL20" i="3" s="1"/>
  <c r="DM19" i="3"/>
  <c r="DM20" i="3" s="1"/>
  <c r="DN19" i="3"/>
  <c r="DN20" i="3" s="1"/>
  <c r="DO19" i="3"/>
  <c r="DO20" i="3" s="1"/>
  <c r="DP19" i="3"/>
  <c r="DP20" i="3" s="1"/>
  <c r="DQ19" i="3"/>
  <c r="DQ20" i="3" s="1"/>
  <c r="DR19" i="3"/>
  <c r="DR20" i="3" s="1"/>
  <c r="DS19" i="3"/>
  <c r="DS20" i="3" s="1"/>
  <c r="DT19" i="3"/>
  <c r="DT20" i="3" s="1"/>
  <c r="DU19" i="3"/>
  <c r="DU20" i="3" s="1"/>
  <c r="DV19" i="3"/>
  <c r="DV20" i="3" s="1"/>
  <c r="DW19" i="3"/>
  <c r="DW20" i="3" s="1"/>
  <c r="DX19" i="3"/>
  <c r="DX20" i="3" s="1"/>
  <c r="DY19" i="3"/>
  <c r="DY20" i="3" s="1"/>
  <c r="DZ19" i="3"/>
  <c r="DZ20" i="3" s="1"/>
  <c r="EA19" i="3"/>
  <c r="EA20" i="3" s="1"/>
  <c r="EB19" i="3"/>
  <c r="EB20" i="3" s="1"/>
  <c r="EC19" i="3"/>
  <c r="EC20" i="3" s="1"/>
  <c r="ED19" i="3"/>
  <c r="ED20" i="3" s="1"/>
  <c r="EE19" i="3"/>
  <c r="EE20" i="3" s="1"/>
  <c r="EF19" i="3"/>
  <c r="EF20" i="3" s="1"/>
  <c r="EG19" i="3"/>
  <c r="EG20" i="3" s="1"/>
  <c r="EH19" i="3"/>
  <c r="EH20" i="3" s="1"/>
  <c r="EI19" i="3"/>
  <c r="EI20" i="3" s="1"/>
  <c r="EJ19" i="3"/>
  <c r="EJ20" i="3" s="1"/>
  <c r="EK19" i="3"/>
  <c r="EK20" i="3" s="1"/>
  <c r="EL19" i="3"/>
  <c r="EL20" i="3" s="1"/>
  <c r="EM19" i="3"/>
  <c r="EM20" i="3" s="1"/>
  <c r="EN19" i="3"/>
  <c r="EN20" i="3" s="1"/>
  <c r="EO19" i="3"/>
  <c r="EO20" i="3" s="1"/>
  <c r="EP19" i="3"/>
  <c r="EP20" i="3" s="1"/>
  <c r="EQ19" i="3"/>
  <c r="EQ20" i="3" s="1"/>
  <c r="ER19" i="3"/>
  <c r="ER20" i="3" s="1"/>
  <c r="ES19" i="3"/>
  <c r="ES20" i="3" s="1"/>
  <c r="ET19" i="3"/>
  <c r="ET20" i="3" s="1"/>
  <c r="EU19" i="3"/>
  <c r="EU20" i="3" s="1"/>
  <c r="EV19" i="3"/>
  <c r="EV20" i="3" s="1"/>
  <c r="EW19" i="3"/>
  <c r="EW20" i="3" s="1"/>
  <c r="EX19" i="3"/>
  <c r="EX20" i="3" s="1"/>
  <c r="EY19" i="3"/>
  <c r="EY20" i="3" s="1"/>
  <c r="EZ19" i="3"/>
  <c r="EZ20" i="3" s="1"/>
  <c r="FA19" i="3"/>
  <c r="FA20" i="3" s="1"/>
  <c r="FB19" i="3"/>
  <c r="FB20" i="3" s="1"/>
  <c r="FC19" i="3"/>
  <c r="FC20" i="3" s="1"/>
  <c r="FD19" i="3"/>
  <c r="FD20" i="3" s="1"/>
  <c r="FE19" i="3"/>
  <c r="FE20" i="3" s="1"/>
  <c r="FF19" i="3"/>
  <c r="FF20" i="3" s="1"/>
  <c r="FG19" i="3"/>
  <c r="FG20" i="3" s="1"/>
  <c r="FH19" i="3"/>
  <c r="FH20" i="3" s="1"/>
  <c r="FI19" i="3"/>
  <c r="FI20" i="3" s="1"/>
  <c r="FJ19" i="3"/>
  <c r="FJ20" i="3" s="1"/>
  <c r="FK19" i="3"/>
  <c r="FK20" i="3" s="1"/>
  <c r="FL19" i="3"/>
  <c r="FL20" i="3" s="1"/>
  <c r="FB23" i="3" l="1"/>
  <c r="DJ23" i="3"/>
  <c r="CP23" i="3"/>
  <c r="AX23" i="3"/>
  <c r="AD23" i="3"/>
  <c r="FK23" i="3"/>
  <c r="FC23" i="3"/>
  <c r="EU23" i="3"/>
  <c r="EM23" i="3"/>
  <c r="EE23" i="3"/>
  <c r="DW23" i="3"/>
  <c r="DO23" i="3"/>
  <c r="DG23" i="3"/>
  <c r="CY23" i="3"/>
  <c r="CQ23" i="3"/>
  <c r="CI23" i="3"/>
  <c r="CA23" i="3"/>
  <c r="BS23" i="3"/>
  <c r="BK23" i="3"/>
  <c r="BC23" i="3"/>
  <c r="AU23" i="3"/>
  <c r="AM23" i="3"/>
  <c r="AE23" i="3"/>
  <c r="W23" i="3"/>
  <c r="O23" i="3"/>
  <c r="FM23" i="3"/>
  <c r="FI23" i="3"/>
  <c r="FE23" i="3"/>
  <c r="FA23" i="3"/>
  <c r="EW23" i="3"/>
  <c r="ES23" i="3"/>
  <c r="EO23" i="3"/>
  <c r="EK23" i="3"/>
  <c r="EG23" i="3"/>
  <c r="EC23" i="3"/>
  <c r="DY23" i="3"/>
  <c r="DU23" i="3"/>
  <c r="DQ23" i="3"/>
  <c r="DM23" i="3"/>
  <c r="DI23" i="3"/>
  <c r="DE23" i="3"/>
  <c r="DA23" i="3"/>
  <c r="CW23" i="3"/>
  <c r="CS23" i="3"/>
  <c r="CO23" i="3"/>
  <c r="CK23" i="3"/>
  <c r="CG23" i="3"/>
  <c r="CC23" i="3"/>
  <c r="BY23" i="3"/>
  <c r="BU23" i="3"/>
  <c r="BQ23" i="3"/>
  <c r="BM23" i="3"/>
  <c r="BI23" i="3"/>
  <c r="BE23" i="3"/>
  <c r="BA23" i="3"/>
  <c r="AW23" i="3"/>
  <c r="AS23" i="3"/>
  <c r="AO23" i="3"/>
  <c r="AK23" i="3"/>
  <c r="AG23" i="3"/>
  <c r="AC23" i="3"/>
  <c r="Y23" i="3"/>
  <c r="U23" i="3"/>
  <c r="Q23" i="3"/>
  <c r="M23" i="3"/>
  <c r="I23" i="3"/>
  <c r="FJ23" i="3"/>
  <c r="FF23" i="3"/>
  <c r="EX23" i="3"/>
  <c r="ET23" i="3"/>
  <c r="EP23" i="3"/>
  <c r="EL23" i="3"/>
  <c r="EH23" i="3"/>
  <c r="ED23" i="3"/>
  <c r="DZ23" i="3"/>
  <c r="DV23" i="3"/>
  <c r="DR23" i="3"/>
  <c r="DN23" i="3"/>
  <c r="DF23" i="3"/>
  <c r="DB23" i="3"/>
  <c r="CX23" i="3"/>
  <c r="CT23" i="3"/>
  <c r="CL23" i="3"/>
  <c r="CH23" i="3"/>
  <c r="CD23" i="3"/>
  <c r="BZ23" i="3"/>
  <c r="BV23" i="3"/>
  <c r="BR23" i="3"/>
  <c r="BN23" i="3"/>
  <c r="BJ23" i="3"/>
  <c r="BF23" i="3"/>
  <c r="BB23" i="3"/>
  <c r="AT23" i="3"/>
  <c r="AP23" i="3"/>
  <c r="AL23" i="3"/>
  <c r="AH23" i="3"/>
  <c r="Z23" i="3"/>
  <c r="V23" i="3"/>
  <c r="R23" i="3"/>
  <c r="N23" i="3"/>
  <c r="J23" i="3"/>
  <c r="FG23" i="3"/>
  <c r="EY23" i="3"/>
  <c r="EQ23" i="3"/>
  <c r="EI23" i="3"/>
  <c r="EA23" i="3"/>
  <c r="DS23" i="3"/>
  <c r="DK23" i="3"/>
  <c r="DC23" i="3"/>
  <c r="CU23" i="3"/>
  <c r="CM23" i="3"/>
  <c r="CE23" i="3"/>
  <c r="BW23" i="3"/>
  <c r="BO23" i="3"/>
  <c r="BG23" i="3"/>
  <c r="AY23" i="3"/>
  <c r="AQ23" i="3"/>
  <c r="AI23" i="3"/>
  <c r="AA23" i="3"/>
  <c r="S23" i="3"/>
  <c r="K23" i="3"/>
  <c r="FD23" i="3"/>
  <c r="ER23" i="3"/>
  <c r="EF23" i="3"/>
  <c r="DP23" i="3"/>
  <c r="CZ23" i="3"/>
  <c r="CJ23" i="3"/>
  <c r="BX23" i="3"/>
  <c r="BL23" i="3"/>
  <c r="BD23" i="3"/>
  <c r="AZ23" i="3"/>
  <c r="AV23" i="3"/>
  <c r="AN23" i="3"/>
  <c r="AJ23" i="3"/>
  <c r="AF23" i="3"/>
  <c r="AB23" i="3"/>
  <c r="X23" i="3"/>
  <c r="T23" i="3"/>
  <c r="P23" i="3"/>
  <c r="L23" i="3"/>
  <c r="H23" i="3"/>
  <c r="FL23" i="3"/>
  <c r="FH23" i="3"/>
  <c r="EZ23" i="3"/>
  <c r="EV23" i="3"/>
  <c r="EN23" i="3"/>
  <c r="EJ23" i="3"/>
  <c r="EB23" i="3"/>
  <c r="DX23" i="3"/>
  <c r="DT23" i="3"/>
  <c r="DL23" i="3"/>
  <c r="DH23" i="3"/>
  <c r="DD23" i="3"/>
  <c r="CV23" i="3"/>
  <c r="CR23" i="3"/>
  <c r="CN23" i="3"/>
  <c r="CF23" i="3"/>
  <c r="CB23" i="3"/>
  <c r="BT23" i="3"/>
  <c r="BP23" i="3"/>
  <c r="BH23" i="3"/>
  <c r="AR23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DC15" i="3"/>
  <c r="DD15" i="3"/>
  <c r="DE15" i="3"/>
  <c r="DF15" i="3"/>
  <c r="DG15" i="3"/>
  <c r="DH15" i="3"/>
  <c r="DI15" i="3"/>
  <c r="DJ15" i="3"/>
  <c r="DK15" i="3"/>
  <c r="DL15" i="3"/>
  <c r="DM15" i="3"/>
  <c r="DN15" i="3"/>
  <c r="DO15" i="3"/>
  <c r="DP15" i="3"/>
  <c r="DQ15" i="3"/>
  <c r="DR15" i="3"/>
  <c r="DS15" i="3"/>
  <c r="DT15" i="3"/>
  <c r="DU15" i="3"/>
  <c r="DV15" i="3"/>
  <c r="DW15" i="3"/>
  <c r="DX15" i="3"/>
  <c r="DY15" i="3"/>
  <c r="DZ15" i="3"/>
  <c r="EA15" i="3"/>
  <c r="EB15" i="3"/>
  <c r="EC15" i="3"/>
  <c r="ED15" i="3"/>
  <c r="EE15" i="3"/>
  <c r="EF15" i="3"/>
  <c r="EG15" i="3"/>
  <c r="EH15" i="3"/>
  <c r="EI15" i="3"/>
  <c r="EJ15" i="3"/>
  <c r="EK15" i="3"/>
  <c r="EL15" i="3"/>
  <c r="EM15" i="3"/>
  <c r="EN15" i="3"/>
  <c r="EO15" i="3"/>
  <c r="EP15" i="3"/>
  <c r="EQ15" i="3"/>
  <c r="ER15" i="3"/>
  <c r="ES15" i="3"/>
  <c r="ET15" i="3"/>
  <c r="EU15" i="3"/>
  <c r="EV15" i="3"/>
  <c r="EW15" i="3"/>
  <c r="EX15" i="3"/>
  <c r="EY15" i="3"/>
  <c r="EZ15" i="3"/>
  <c r="FA15" i="3"/>
  <c r="FC15" i="3"/>
  <c r="FD15" i="3"/>
  <c r="FE15" i="3"/>
  <c r="FF15" i="3"/>
  <c r="FG15" i="3"/>
  <c r="FH15" i="3"/>
  <c r="FI15" i="3"/>
  <c r="FJ15" i="3"/>
  <c r="FK15" i="3"/>
  <c r="FL15" i="3"/>
  <c r="FM15" i="3"/>
  <c r="EN14" i="3"/>
  <c r="EO14" i="3"/>
  <c r="EP14" i="3"/>
  <c r="EQ14" i="3"/>
  <c r="ER14" i="3"/>
  <c r="ES14" i="3"/>
  <c r="ET14" i="3"/>
  <c r="EU14" i="3"/>
  <c r="EV14" i="3"/>
  <c r="EW14" i="3"/>
  <c r="EX14" i="3"/>
  <c r="EY14" i="3"/>
  <c r="EZ14" i="3"/>
  <c r="FA14" i="3"/>
  <c r="FB14" i="3"/>
  <c r="FC14" i="3"/>
  <c r="FD14" i="3"/>
  <c r="FE14" i="3"/>
  <c r="FF14" i="3"/>
  <c r="FG14" i="3"/>
  <c r="FH14" i="3"/>
  <c r="FI14" i="3"/>
  <c r="FJ14" i="3"/>
  <c r="FK14" i="3"/>
  <c r="FL14" i="3"/>
  <c r="FM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DC14" i="3"/>
  <c r="DD14" i="3"/>
  <c r="DE14" i="3"/>
  <c r="DF14" i="3"/>
  <c r="DG14" i="3"/>
  <c r="DH14" i="3"/>
  <c r="DI14" i="3"/>
  <c r="DJ14" i="3"/>
  <c r="DK14" i="3"/>
  <c r="DL14" i="3"/>
  <c r="DM14" i="3"/>
  <c r="DN14" i="3"/>
  <c r="DO14" i="3"/>
  <c r="DP14" i="3"/>
  <c r="DQ14" i="3"/>
  <c r="DR14" i="3"/>
  <c r="DS14" i="3"/>
  <c r="DT14" i="3"/>
  <c r="DU14" i="3"/>
  <c r="DV14" i="3"/>
  <c r="DW14" i="3"/>
  <c r="DX14" i="3"/>
  <c r="DY14" i="3"/>
  <c r="DZ14" i="3"/>
  <c r="EA14" i="3"/>
  <c r="EB14" i="3"/>
  <c r="EC14" i="3"/>
  <c r="ED14" i="3"/>
  <c r="EE14" i="3"/>
  <c r="EF14" i="3"/>
  <c r="EG14" i="3"/>
  <c r="EH14" i="3"/>
  <c r="EI14" i="3"/>
  <c r="EJ14" i="3"/>
  <c r="EK14" i="3"/>
  <c r="EL14" i="3"/>
  <c r="EM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H14" i="3"/>
  <c r="I14" i="3"/>
  <c r="J14" i="3"/>
  <c r="K14" i="3"/>
  <c r="L14" i="3"/>
  <c r="M14" i="3"/>
  <c r="N14" i="3"/>
  <c r="O14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DC12" i="3"/>
  <c r="DD12" i="3"/>
  <c r="DE12" i="3"/>
  <c r="DF12" i="3"/>
  <c r="DG12" i="3"/>
  <c r="DH12" i="3"/>
  <c r="DI12" i="3"/>
  <c r="DJ12" i="3"/>
  <c r="DK12" i="3"/>
  <c r="DL12" i="3"/>
  <c r="DM12" i="3"/>
  <c r="DN12" i="3"/>
  <c r="DO12" i="3"/>
  <c r="DP12" i="3"/>
  <c r="DQ12" i="3"/>
  <c r="DR12" i="3"/>
  <c r="DS12" i="3"/>
  <c r="DT12" i="3"/>
  <c r="DU12" i="3"/>
  <c r="DV12" i="3"/>
  <c r="DW12" i="3"/>
  <c r="DX12" i="3"/>
  <c r="DY12" i="3"/>
  <c r="DZ12" i="3"/>
  <c r="EA12" i="3"/>
  <c r="EB12" i="3"/>
  <c r="EC12" i="3"/>
  <c r="ED12" i="3"/>
  <c r="EE12" i="3"/>
  <c r="EF12" i="3"/>
  <c r="EG12" i="3"/>
  <c r="EH12" i="3"/>
  <c r="EI12" i="3"/>
  <c r="EJ12" i="3"/>
  <c r="EK12" i="3"/>
  <c r="EL12" i="3"/>
  <c r="EM12" i="3"/>
  <c r="EN12" i="3"/>
  <c r="EO12" i="3"/>
  <c r="EP12" i="3"/>
  <c r="EQ12" i="3"/>
  <c r="ER12" i="3"/>
  <c r="ES12" i="3"/>
  <c r="ET12" i="3"/>
  <c r="EU12" i="3"/>
  <c r="EV12" i="3"/>
  <c r="EW12" i="3"/>
  <c r="EX12" i="3"/>
  <c r="EY12" i="3"/>
  <c r="EZ12" i="3"/>
  <c r="FA12" i="3"/>
  <c r="FB12" i="3"/>
  <c r="FC12" i="3"/>
  <c r="FD12" i="3"/>
  <c r="FE12" i="3"/>
  <c r="FF12" i="3"/>
  <c r="FG12" i="3"/>
  <c r="FH12" i="3"/>
  <c r="FI12" i="3"/>
  <c r="FJ12" i="3"/>
  <c r="FK12" i="3"/>
  <c r="G12" i="3"/>
  <c r="H10" i="3"/>
  <c r="H28" i="3" s="1"/>
  <c r="I10" i="3"/>
  <c r="I28" i="3" s="1"/>
  <c r="J10" i="3"/>
  <c r="J28" i="3" s="1"/>
  <c r="K10" i="3"/>
  <c r="K28" i="3" s="1"/>
  <c r="L10" i="3"/>
  <c r="L28" i="3" s="1"/>
  <c r="M10" i="3"/>
  <c r="M28" i="3" s="1"/>
  <c r="N10" i="3"/>
  <c r="N28" i="3" s="1"/>
  <c r="O10" i="3"/>
  <c r="P10" i="3"/>
  <c r="P28" i="3" s="1"/>
  <c r="Q10" i="3"/>
  <c r="Q28" i="3" s="1"/>
  <c r="R10" i="3"/>
  <c r="S10" i="3"/>
  <c r="T10" i="3"/>
  <c r="U10" i="3"/>
  <c r="U28" i="3" s="1"/>
  <c r="V10" i="3"/>
  <c r="W10" i="3"/>
  <c r="W28" i="3" s="1"/>
  <c r="X10" i="3"/>
  <c r="X28" i="3" s="1"/>
  <c r="Y10" i="3"/>
  <c r="Y28" i="3" s="1"/>
  <c r="Z10" i="3"/>
  <c r="Z28" i="3" s="1"/>
  <c r="AA10" i="3"/>
  <c r="AA28" i="3" s="1"/>
  <c r="AB10" i="3"/>
  <c r="AB28" i="3" s="1"/>
  <c r="AC10" i="3"/>
  <c r="AC28" i="3" s="1"/>
  <c r="AD10" i="3"/>
  <c r="AD28" i="3" s="1"/>
  <c r="AE10" i="3"/>
  <c r="AF10" i="3"/>
  <c r="AF28" i="3" s="1"/>
  <c r="AG10" i="3"/>
  <c r="AG28" i="3" s="1"/>
  <c r="AH10" i="3"/>
  <c r="AI10" i="3"/>
  <c r="AJ10" i="3"/>
  <c r="AK10" i="3"/>
  <c r="AK28" i="3" s="1"/>
  <c r="AL10" i="3"/>
  <c r="AM10" i="3"/>
  <c r="AM28" i="3" s="1"/>
  <c r="AN10" i="3"/>
  <c r="AN28" i="3" s="1"/>
  <c r="AO10" i="3"/>
  <c r="AO28" i="3" s="1"/>
  <c r="AP10" i="3"/>
  <c r="AP28" i="3" s="1"/>
  <c r="AQ10" i="3"/>
  <c r="AQ28" i="3" s="1"/>
  <c r="AR10" i="3"/>
  <c r="AR28" i="3" s="1"/>
  <c r="AS10" i="3"/>
  <c r="AS28" i="3" s="1"/>
  <c r="AT10" i="3"/>
  <c r="AT28" i="3" s="1"/>
  <c r="AU10" i="3"/>
  <c r="AV10" i="3"/>
  <c r="AV28" i="3" s="1"/>
  <c r="AW10" i="3"/>
  <c r="AW28" i="3" s="1"/>
  <c r="AX10" i="3"/>
  <c r="AY10" i="3"/>
  <c r="AZ10" i="3"/>
  <c r="BA10" i="3"/>
  <c r="BA28" i="3" s="1"/>
  <c r="BB10" i="3"/>
  <c r="BC10" i="3"/>
  <c r="BC28" i="3" s="1"/>
  <c r="BD10" i="3"/>
  <c r="BD28" i="3" s="1"/>
  <c r="BE10" i="3"/>
  <c r="BE28" i="3" s="1"/>
  <c r="BF10" i="3"/>
  <c r="BF28" i="3" s="1"/>
  <c r="BG10" i="3"/>
  <c r="BG28" i="3" s="1"/>
  <c r="BH10" i="3"/>
  <c r="BH28" i="3" s="1"/>
  <c r="BI10" i="3"/>
  <c r="BI28" i="3" s="1"/>
  <c r="BJ10" i="3"/>
  <c r="BJ28" i="3" s="1"/>
  <c r="BK10" i="3"/>
  <c r="BL10" i="3"/>
  <c r="BL28" i="3" s="1"/>
  <c r="BM10" i="3"/>
  <c r="BM28" i="3" s="1"/>
  <c r="BN10" i="3"/>
  <c r="BO10" i="3"/>
  <c r="BP10" i="3"/>
  <c r="BQ10" i="3"/>
  <c r="BQ28" i="3" s="1"/>
  <c r="BR10" i="3"/>
  <c r="BS10" i="3"/>
  <c r="BS28" i="3" s="1"/>
  <c r="BT10" i="3"/>
  <c r="BT28" i="3" s="1"/>
  <c r="BU10" i="3"/>
  <c r="BU28" i="3" s="1"/>
  <c r="BV10" i="3"/>
  <c r="BV28" i="3" s="1"/>
  <c r="BW10" i="3"/>
  <c r="BW28" i="3" s="1"/>
  <c r="BX10" i="3"/>
  <c r="BX28" i="3" s="1"/>
  <c r="BY10" i="3"/>
  <c r="BY28" i="3" s="1"/>
  <c r="BZ10" i="3"/>
  <c r="BZ28" i="3" s="1"/>
  <c r="CA10" i="3"/>
  <c r="CB10" i="3"/>
  <c r="CB28" i="3" s="1"/>
  <c r="CC10" i="3"/>
  <c r="CC28" i="3" s="1"/>
  <c r="CD10" i="3"/>
  <c r="CE10" i="3"/>
  <c r="CF10" i="3"/>
  <c r="CG10" i="3"/>
  <c r="CG28" i="3" s="1"/>
  <c r="CH10" i="3"/>
  <c r="CI10" i="3"/>
  <c r="CI28" i="3" s="1"/>
  <c r="CJ10" i="3"/>
  <c r="CJ28" i="3" s="1"/>
  <c r="CK10" i="3"/>
  <c r="CK28" i="3" s="1"/>
  <c r="CL10" i="3"/>
  <c r="CL28" i="3" s="1"/>
  <c r="CM10" i="3"/>
  <c r="CM28" i="3" s="1"/>
  <c r="CN10" i="3"/>
  <c r="CN28" i="3" s="1"/>
  <c r="CO10" i="3"/>
  <c r="CO28" i="3" s="1"/>
  <c r="CP10" i="3"/>
  <c r="CP28" i="3" s="1"/>
  <c r="CQ10" i="3"/>
  <c r="CR10" i="3"/>
  <c r="CR28" i="3" s="1"/>
  <c r="CS10" i="3"/>
  <c r="CS28" i="3" s="1"/>
  <c r="CT10" i="3"/>
  <c r="CU10" i="3"/>
  <c r="CV10" i="3"/>
  <c r="CW10" i="3"/>
  <c r="CW28" i="3" s="1"/>
  <c r="CX10" i="3"/>
  <c r="CY10" i="3"/>
  <c r="CY28" i="3" s="1"/>
  <c r="CZ10" i="3"/>
  <c r="CZ28" i="3" s="1"/>
  <c r="DA10" i="3"/>
  <c r="DA28" i="3" s="1"/>
  <c r="DB10" i="3"/>
  <c r="DB28" i="3" s="1"/>
  <c r="DC10" i="3"/>
  <c r="DC28" i="3" s="1"/>
  <c r="DD10" i="3"/>
  <c r="DD28" i="3" s="1"/>
  <c r="DE10" i="3"/>
  <c r="DE28" i="3" s="1"/>
  <c r="DF10" i="3"/>
  <c r="DF28" i="3" s="1"/>
  <c r="DG10" i="3"/>
  <c r="DG28" i="3" s="1"/>
  <c r="DH10" i="3"/>
  <c r="DH28" i="3" s="1"/>
  <c r="DI10" i="3"/>
  <c r="DI28" i="3" s="1"/>
  <c r="DJ10" i="3"/>
  <c r="DK10" i="3"/>
  <c r="DL10" i="3"/>
  <c r="DL28" i="3" s="1"/>
  <c r="DM10" i="3"/>
  <c r="DM28" i="3" s="1"/>
  <c r="DN10" i="3"/>
  <c r="DO10" i="3"/>
  <c r="DP10" i="3"/>
  <c r="DP28" i="3" s="1"/>
  <c r="DQ10" i="3"/>
  <c r="DQ28" i="3" s="1"/>
  <c r="DR10" i="3"/>
  <c r="DR28" i="3" s="1"/>
  <c r="DS10" i="3"/>
  <c r="DS28" i="3" s="1"/>
  <c r="DT10" i="3"/>
  <c r="DT28" i="3" s="1"/>
  <c r="DU10" i="3"/>
  <c r="DU28" i="3" s="1"/>
  <c r="DV10" i="3"/>
  <c r="DV28" i="3" s="1"/>
  <c r="DW10" i="3"/>
  <c r="DW28" i="3" s="1"/>
  <c r="DX10" i="3"/>
  <c r="DX28" i="3" s="1"/>
  <c r="DY10" i="3"/>
  <c r="DY28" i="3" s="1"/>
  <c r="DZ10" i="3"/>
  <c r="EA10" i="3"/>
  <c r="EB10" i="3"/>
  <c r="EC10" i="3"/>
  <c r="EC28" i="3" s="1"/>
  <c r="ED10" i="3"/>
  <c r="EE10" i="3"/>
  <c r="EF10" i="3"/>
  <c r="EF28" i="3" s="1"/>
  <c r="EG10" i="3"/>
  <c r="EG28" i="3" s="1"/>
  <c r="EH10" i="3"/>
  <c r="EH28" i="3" s="1"/>
  <c r="EI10" i="3"/>
  <c r="EI28" i="3" s="1"/>
  <c r="EJ10" i="3"/>
  <c r="EJ28" i="3" s="1"/>
  <c r="EK10" i="3"/>
  <c r="EK28" i="3" s="1"/>
  <c r="EL10" i="3"/>
  <c r="EL28" i="3" s="1"/>
  <c r="EM10" i="3"/>
  <c r="EM28" i="3" s="1"/>
  <c r="EN10" i="3"/>
  <c r="EN28" i="3" s="1"/>
  <c r="EO10" i="3"/>
  <c r="EO28" i="3" s="1"/>
  <c r="EP10" i="3"/>
  <c r="EQ10" i="3"/>
  <c r="EQ28" i="3" s="1"/>
  <c r="ER10" i="3"/>
  <c r="ES10" i="3"/>
  <c r="ES28" i="3" s="1"/>
  <c r="ET10" i="3"/>
  <c r="EU10" i="3"/>
  <c r="EV10" i="3"/>
  <c r="EV28" i="3" s="1"/>
  <c r="EW10" i="3"/>
  <c r="EX10" i="3"/>
  <c r="EX28" i="3" s="1"/>
  <c r="EY10" i="3"/>
  <c r="EZ10" i="3"/>
  <c r="EZ28" i="3" s="1"/>
  <c r="FA10" i="3"/>
  <c r="FA28" i="3" s="1"/>
  <c r="FB10" i="3"/>
  <c r="FB28" i="3" s="1"/>
  <c r="FC10" i="3"/>
  <c r="FC28" i="3" s="1"/>
  <c r="FD10" i="3"/>
  <c r="FD28" i="3" s="1"/>
  <c r="FE10" i="3"/>
  <c r="FE28" i="3" s="1"/>
  <c r="FF10" i="3"/>
  <c r="FG10" i="3"/>
  <c r="FG28" i="3" s="1"/>
  <c r="FH10" i="3"/>
  <c r="FI10" i="3"/>
  <c r="FI28" i="3" s="1"/>
  <c r="FJ10" i="3"/>
  <c r="FK10" i="3"/>
  <c r="FL10" i="3"/>
  <c r="FL28" i="3" s="1"/>
  <c r="FM10" i="3"/>
  <c r="FM28" i="3" s="1"/>
  <c r="FM29" i="3" s="1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DC25" i="3"/>
  <c r="DD25" i="3"/>
  <c r="DE25" i="3"/>
  <c r="DF25" i="3"/>
  <c r="DG25" i="3"/>
  <c r="DH25" i="3"/>
  <c r="DI25" i="3"/>
  <c r="DJ25" i="3"/>
  <c r="DK25" i="3"/>
  <c r="DL25" i="3"/>
  <c r="DM25" i="3"/>
  <c r="DN25" i="3"/>
  <c r="DO25" i="3"/>
  <c r="DP25" i="3"/>
  <c r="DQ25" i="3"/>
  <c r="DR25" i="3"/>
  <c r="DS25" i="3"/>
  <c r="DT25" i="3"/>
  <c r="DU25" i="3"/>
  <c r="DV25" i="3"/>
  <c r="DW25" i="3"/>
  <c r="DX25" i="3"/>
  <c r="DY25" i="3"/>
  <c r="DZ25" i="3"/>
  <c r="EA25" i="3"/>
  <c r="EB25" i="3"/>
  <c r="EC25" i="3"/>
  <c r="ED25" i="3"/>
  <c r="EE25" i="3"/>
  <c r="EF25" i="3"/>
  <c r="EG25" i="3"/>
  <c r="EH25" i="3"/>
  <c r="EI25" i="3"/>
  <c r="EJ25" i="3"/>
  <c r="EK25" i="3"/>
  <c r="EL25" i="3"/>
  <c r="EM25" i="3"/>
  <c r="EN25" i="3"/>
  <c r="EO25" i="3"/>
  <c r="EP25" i="3"/>
  <c r="EQ25" i="3"/>
  <c r="ER25" i="3"/>
  <c r="ES25" i="3"/>
  <c r="ET25" i="3"/>
  <c r="EU25" i="3"/>
  <c r="EV25" i="3"/>
  <c r="EW25" i="3"/>
  <c r="EX25" i="3"/>
  <c r="EY25" i="3"/>
  <c r="EZ25" i="3"/>
  <c r="FA25" i="3"/>
  <c r="FB25" i="3"/>
  <c r="FC25" i="3"/>
  <c r="FD25" i="3"/>
  <c r="FE25" i="3"/>
  <c r="FF25" i="3"/>
  <c r="FG25" i="3"/>
  <c r="FH25" i="3"/>
  <c r="FI25" i="3"/>
  <c r="FJ25" i="3"/>
  <c r="FK25" i="3"/>
  <c r="FL25" i="3"/>
  <c r="FM25" i="3"/>
  <c r="DZ26" i="3"/>
  <c r="DZ24" i="3" s="1"/>
  <c r="EA26" i="3"/>
  <c r="EA24" i="3" s="1"/>
  <c r="EB26" i="3"/>
  <c r="EB24" i="3" s="1"/>
  <c r="EC26" i="3"/>
  <c r="EC24" i="3" s="1"/>
  <c r="ED26" i="3"/>
  <c r="ED24" i="3" s="1"/>
  <c r="EE26" i="3"/>
  <c r="EE24" i="3" s="1"/>
  <c r="EF26" i="3"/>
  <c r="EF24" i="3" s="1"/>
  <c r="EG26" i="3"/>
  <c r="EG24" i="3" s="1"/>
  <c r="EH26" i="3"/>
  <c r="EH24" i="3" s="1"/>
  <c r="EI26" i="3"/>
  <c r="EI24" i="3" s="1"/>
  <c r="EJ26" i="3"/>
  <c r="EJ24" i="3" s="1"/>
  <c r="EK26" i="3"/>
  <c r="EK24" i="3" s="1"/>
  <c r="EL26" i="3"/>
  <c r="EL24" i="3" s="1"/>
  <c r="EM26" i="3"/>
  <c r="EM24" i="3" s="1"/>
  <c r="EN26" i="3"/>
  <c r="EN24" i="3" s="1"/>
  <c r="EO26" i="3"/>
  <c r="EO24" i="3" s="1"/>
  <c r="EP26" i="3"/>
  <c r="EP24" i="3" s="1"/>
  <c r="EQ26" i="3"/>
  <c r="EQ24" i="3" s="1"/>
  <c r="ER26" i="3"/>
  <c r="ER24" i="3" s="1"/>
  <c r="ES26" i="3"/>
  <c r="ES24" i="3" s="1"/>
  <c r="ET26" i="3"/>
  <c r="ET24" i="3" s="1"/>
  <c r="EU26" i="3"/>
  <c r="EU24" i="3" s="1"/>
  <c r="EV26" i="3"/>
  <c r="EV24" i="3" s="1"/>
  <c r="EW26" i="3"/>
  <c r="EW24" i="3" s="1"/>
  <c r="EX26" i="3"/>
  <c r="EX24" i="3" s="1"/>
  <c r="EY26" i="3"/>
  <c r="EY24" i="3" s="1"/>
  <c r="EZ26" i="3"/>
  <c r="EZ24" i="3" s="1"/>
  <c r="FA26" i="3"/>
  <c r="FA24" i="3" s="1"/>
  <c r="FB26" i="3"/>
  <c r="FB24" i="3" s="1"/>
  <c r="FC26" i="3"/>
  <c r="FC24" i="3" s="1"/>
  <c r="FD26" i="3"/>
  <c r="FD24" i="3" s="1"/>
  <c r="FE26" i="3"/>
  <c r="FE24" i="3" s="1"/>
  <c r="FF26" i="3"/>
  <c r="FF24" i="3" s="1"/>
  <c r="FG26" i="3"/>
  <c r="FG24" i="3" s="1"/>
  <c r="FH26" i="3"/>
  <c r="FH24" i="3" s="1"/>
  <c r="FI26" i="3"/>
  <c r="FI24" i="3" s="1"/>
  <c r="FJ26" i="3"/>
  <c r="FJ24" i="3" s="1"/>
  <c r="FK26" i="3"/>
  <c r="FK24" i="3" s="1"/>
  <c r="FL26" i="3"/>
  <c r="FL24" i="3" s="1"/>
  <c r="FM26" i="3"/>
  <c r="FM24" i="3" s="1"/>
  <c r="H26" i="3"/>
  <c r="H24" i="3" s="1"/>
  <c r="I26" i="3"/>
  <c r="I24" i="3" s="1"/>
  <c r="J26" i="3"/>
  <c r="J24" i="3" s="1"/>
  <c r="K26" i="3"/>
  <c r="K24" i="3" s="1"/>
  <c r="L26" i="3"/>
  <c r="L24" i="3" s="1"/>
  <c r="M26" i="3"/>
  <c r="M24" i="3" s="1"/>
  <c r="N26" i="3"/>
  <c r="N24" i="3" s="1"/>
  <c r="O26" i="3"/>
  <c r="O24" i="3" s="1"/>
  <c r="P26" i="3"/>
  <c r="P24" i="3" s="1"/>
  <c r="Q26" i="3"/>
  <c r="Q24" i="3" s="1"/>
  <c r="R26" i="3"/>
  <c r="R24" i="3" s="1"/>
  <c r="S26" i="3"/>
  <c r="S24" i="3" s="1"/>
  <c r="T26" i="3"/>
  <c r="T24" i="3" s="1"/>
  <c r="U26" i="3"/>
  <c r="U24" i="3" s="1"/>
  <c r="V26" i="3"/>
  <c r="V24" i="3" s="1"/>
  <c r="W26" i="3"/>
  <c r="W24" i="3" s="1"/>
  <c r="X26" i="3"/>
  <c r="X24" i="3" s="1"/>
  <c r="Y26" i="3"/>
  <c r="Y24" i="3" s="1"/>
  <c r="Z26" i="3"/>
  <c r="Z24" i="3" s="1"/>
  <c r="AA26" i="3"/>
  <c r="AA24" i="3" s="1"/>
  <c r="AB26" i="3"/>
  <c r="AB24" i="3" s="1"/>
  <c r="AC26" i="3"/>
  <c r="AC24" i="3" s="1"/>
  <c r="AD26" i="3"/>
  <c r="AD24" i="3" s="1"/>
  <c r="AE26" i="3"/>
  <c r="AE24" i="3" s="1"/>
  <c r="AF26" i="3"/>
  <c r="AF24" i="3" s="1"/>
  <c r="AG26" i="3"/>
  <c r="AG24" i="3" s="1"/>
  <c r="AH26" i="3"/>
  <c r="AH24" i="3" s="1"/>
  <c r="AI26" i="3"/>
  <c r="AI24" i="3" s="1"/>
  <c r="AJ26" i="3"/>
  <c r="AJ24" i="3" s="1"/>
  <c r="AK26" i="3"/>
  <c r="AK24" i="3" s="1"/>
  <c r="AL26" i="3"/>
  <c r="AL24" i="3" s="1"/>
  <c r="AM26" i="3"/>
  <c r="AM24" i="3" s="1"/>
  <c r="AN26" i="3"/>
  <c r="AN24" i="3" s="1"/>
  <c r="AO26" i="3"/>
  <c r="AO24" i="3" s="1"/>
  <c r="AP26" i="3"/>
  <c r="AP24" i="3" s="1"/>
  <c r="AQ26" i="3"/>
  <c r="AQ24" i="3" s="1"/>
  <c r="AR26" i="3"/>
  <c r="AR24" i="3" s="1"/>
  <c r="AS26" i="3"/>
  <c r="AS24" i="3" s="1"/>
  <c r="AT26" i="3"/>
  <c r="AT24" i="3" s="1"/>
  <c r="AU26" i="3"/>
  <c r="AU24" i="3" s="1"/>
  <c r="AV26" i="3"/>
  <c r="AV24" i="3" s="1"/>
  <c r="AW26" i="3"/>
  <c r="AW24" i="3" s="1"/>
  <c r="AX26" i="3"/>
  <c r="AX24" i="3" s="1"/>
  <c r="AY26" i="3"/>
  <c r="AY24" i="3" s="1"/>
  <c r="AZ26" i="3"/>
  <c r="AZ24" i="3" s="1"/>
  <c r="BA26" i="3"/>
  <c r="BA24" i="3" s="1"/>
  <c r="BB26" i="3"/>
  <c r="BB24" i="3" s="1"/>
  <c r="BC26" i="3"/>
  <c r="BC24" i="3" s="1"/>
  <c r="BD26" i="3"/>
  <c r="BD24" i="3" s="1"/>
  <c r="BE26" i="3"/>
  <c r="BE24" i="3" s="1"/>
  <c r="BF26" i="3"/>
  <c r="BF24" i="3" s="1"/>
  <c r="BG26" i="3"/>
  <c r="BG24" i="3" s="1"/>
  <c r="BH26" i="3"/>
  <c r="BH24" i="3" s="1"/>
  <c r="BI26" i="3"/>
  <c r="BI24" i="3" s="1"/>
  <c r="BJ26" i="3"/>
  <c r="BJ24" i="3" s="1"/>
  <c r="BK26" i="3"/>
  <c r="BK24" i="3" s="1"/>
  <c r="BL26" i="3"/>
  <c r="BL24" i="3" s="1"/>
  <c r="BM26" i="3"/>
  <c r="BM24" i="3" s="1"/>
  <c r="BN26" i="3"/>
  <c r="BN24" i="3" s="1"/>
  <c r="BO26" i="3"/>
  <c r="BO24" i="3" s="1"/>
  <c r="BP26" i="3"/>
  <c r="BP24" i="3" s="1"/>
  <c r="BQ26" i="3"/>
  <c r="BQ24" i="3" s="1"/>
  <c r="BR26" i="3"/>
  <c r="BR24" i="3" s="1"/>
  <c r="BS26" i="3"/>
  <c r="BS24" i="3" s="1"/>
  <c r="BT26" i="3"/>
  <c r="BT24" i="3" s="1"/>
  <c r="BU26" i="3"/>
  <c r="BU24" i="3" s="1"/>
  <c r="BV26" i="3"/>
  <c r="BV24" i="3" s="1"/>
  <c r="BW26" i="3"/>
  <c r="BW24" i="3" s="1"/>
  <c r="BX26" i="3"/>
  <c r="BX24" i="3" s="1"/>
  <c r="BY26" i="3"/>
  <c r="BY24" i="3" s="1"/>
  <c r="BZ26" i="3"/>
  <c r="BZ24" i="3" s="1"/>
  <c r="CA26" i="3"/>
  <c r="CA24" i="3" s="1"/>
  <c r="CB26" i="3"/>
  <c r="CB24" i="3" s="1"/>
  <c r="CC26" i="3"/>
  <c r="CC24" i="3" s="1"/>
  <c r="CD26" i="3"/>
  <c r="CD24" i="3" s="1"/>
  <c r="CE26" i="3"/>
  <c r="CE24" i="3" s="1"/>
  <c r="CF26" i="3"/>
  <c r="CF24" i="3" s="1"/>
  <c r="CG26" i="3"/>
  <c r="CG24" i="3" s="1"/>
  <c r="CH26" i="3"/>
  <c r="CH24" i="3" s="1"/>
  <c r="CI26" i="3"/>
  <c r="CI24" i="3" s="1"/>
  <c r="CJ26" i="3"/>
  <c r="CJ24" i="3" s="1"/>
  <c r="CK26" i="3"/>
  <c r="CK24" i="3" s="1"/>
  <c r="CL26" i="3"/>
  <c r="CL24" i="3" s="1"/>
  <c r="CM26" i="3"/>
  <c r="CM24" i="3" s="1"/>
  <c r="CN26" i="3"/>
  <c r="CN24" i="3" s="1"/>
  <c r="CO26" i="3"/>
  <c r="CO24" i="3" s="1"/>
  <c r="CP26" i="3"/>
  <c r="CP24" i="3" s="1"/>
  <c r="CQ26" i="3"/>
  <c r="CQ24" i="3" s="1"/>
  <c r="CR26" i="3"/>
  <c r="CR24" i="3" s="1"/>
  <c r="CS26" i="3"/>
  <c r="CS24" i="3" s="1"/>
  <c r="CT26" i="3"/>
  <c r="CT24" i="3" s="1"/>
  <c r="CU26" i="3"/>
  <c r="CU24" i="3" s="1"/>
  <c r="CV26" i="3"/>
  <c r="CV24" i="3" s="1"/>
  <c r="CW26" i="3"/>
  <c r="CW24" i="3" s="1"/>
  <c r="CX26" i="3"/>
  <c r="CX24" i="3" s="1"/>
  <c r="CY26" i="3"/>
  <c r="CY24" i="3" s="1"/>
  <c r="CZ26" i="3"/>
  <c r="CZ24" i="3" s="1"/>
  <c r="DA26" i="3"/>
  <c r="DA24" i="3" s="1"/>
  <c r="DB26" i="3"/>
  <c r="DB24" i="3" s="1"/>
  <c r="DC26" i="3"/>
  <c r="DC24" i="3" s="1"/>
  <c r="DD26" i="3"/>
  <c r="DD24" i="3" s="1"/>
  <c r="DE26" i="3"/>
  <c r="DE24" i="3" s="1"/>
  <c r="DF26" i="3"/>
  <c r="DF24" i="3" s="1"/>
  <c r="DG26" i="3"/>
  <c r="DG24" i="3" s="1"/>
  <c r="DH26" i="3"/>
  <c r="DH24" i="3" s="1"/>
  <c r="DI26" i="3"/>
  <c r="DI24" i="3" s="1"/>
  <c r="DJ26" i="3"/>
  <c r="DJ24" i="3" s="1"/>
  <c r="DK26" i="3"/>
  <c r="DK24" i="3" s="1"/>
  <c r="DL26" i="3"/>
  <c r="DL24" i="3" s="1"/>
  <c r="DM26" i="3"/>
  <c r="DM24" i="3" s="1"/>
  <c r="DN26" i="3"/>
  <c r="DN24" i="3" s="1"/>
  <c r="DO26" i="3"/>
  <c r="DO24" i="3" s="1"/>
  <c r="DP26" i="3"/>
  <c r="DP24" i="3" s="1"/>
  <c r="DQ26" i="3"/>
  <c r="DQ24" i="3" s="1"/>
  <c r="DR26" i="3"/>
  <c r="DR24" i="3" s="1"/>
  <c r="DS26" i="3"/>
  <c r="DS24" i="3" s="1"/>
  <c r="DT26" i="3"/>
  <c r="DT24" i="3" s="1"/>
  <c r="DU26" i="3"/>
  <c r="DU24" i="3" s="1"/>
  <c r="DV26" i="3"/>
  <c r="DV24" i="3" s="1"/>
  <c r="DW26" i="3"/>
  <c r="DW24" i="3" s="1"/>
  <c r="DX26" i="3"/>
  <c r="DX24" i="3" s="1"/>
  <c r="DY26" i="3"/>
  <c r="DY24" i="3" s="1"/>
  <c r="F26" i="3"/>
  <c r="F24" i="3" s="1"/>
  <c r="EW28" i="3" l="1"/>
  <c r="EW29" i="3" s="1"/>
  <c r="CV28" i="3"/>
  <c r="FK28" i="3"/>
  <c r="EY28" i="3"/>
  <c r="EU28" i="3"/>
  <c r="EE28" i="3"/>
  <c r="EA28" i="3"/>
  <c r="DO28" i="3"/>
  <c r="DK28" i="3"/>
  <c r="CU28" i="3"/>
  <c r="CQ28" i="3"/>
  <c r="CE28" i="3"/>
  <c r="CA28" i="3"/>
  <c r="BO28" i="3"/>
  <c r="BK28" i="3"/>
  <c r="AY28" i="3"/>
  <c r="AU28" i="3"/>
  <c r="AI28" i="3"/>
  <c r="AE28" i="3"/>
  <c r="S28" i="3"/>
  <c r="O28" i="3"/>
  <c r="FH28" i="3"/>
  <c r="ER28" i="3"/>
  <c r="EB28" i="3"/>
  <c r="CF28" i="3"/>
  <c r="BP28" i="3"/>
  <c r="AZ28" i="3"/>
  <c r="AJ28" i="3"/>
  <c r="T28" i="3"/>
  <c r="FJ28" i="3"/>
  <c r="FF28" i="3"/>
  <c r="ET28" i="3"/>
  <c r="EP28" i="3"/>
  <c r="ED28" i="3"/>
  <c r="DZ28" i="3"/>
  <c r="DN28" i="3"/>
  <c r="DJ28" i="3"/>
  <c r="CX28" i="3"/>
  <c r="CT28" i="3"/>
  <c r="CH28" i="3"/>
  <c r="CD28" i="3"/>
  <c r="BR28" i="3"/>
  <c r="BN28" i="3"/>
  <c r="BB28" i="3"/>
  <c r="AX28" i="3"/>
  <c r="AL28" i="3"/>
  <c r="AH28" i="3"/>
  <c r="V28" i="3"/>
  <c r="R28" i="3"/>
  <c r="CA16" i="3"/>
  <c r="CA17" i="3" s="1"/>
  <c r="AU16" i="3"/>
  <c r="AU17" i="3" s="1"/>
  <c r="AY16" i="3"/>
  <c r="AY17" i="3" s="1"/>
  <c r="EM16" i="3"/>
  <c r="EM17" i="3" s="1"/>
  <c r="CE16" i="3"/>
  <c r="CE17" i="3" s="1"/>
  <c r="FH16" i="3"/>
  <c r="FH17" i="3" s="1"/>
  <c r="FD16" i="3"/>
  <c r="FD17" i="3" s="1"/>
  <c r="EN16" i="3"/>
  <c r="EN17" i="3" s="1"/>
  <c r="EB16" i="3"/>
  <c r="EB17" i="3" s="1"/>
  <c r="DX16" i="3"/>
  <c r="DX17" i="3" s="1"/>
  <c r="DH16" i="3"/>
  <c r="DH17" i="3" s="1"/>
  <c r="CV16" i="3"/>
  <c r="CV17" i="3" s="1"/>
  <c r="CR16" i="3"/>
  <c r="CR17" i="3" s="1"/>
  <c r="CB16" i="3"/>
  <c r="CB17" i="3" s="1"/>
  <c r="BP16" i="3"/>
  <c r="BP17" i="3" s="1"/>
  <c r="AV16" i="3"/>
  <c r="AV17" i="3" s="1"/>
  <c r="AJ16" i="3"/>
  <c r="AJ17" i="3" s="1"/>
  <c r="AF16" i="3"/>
  <c r="AF17" i="3" s="1"/>
  <c r="P16" i="3"/>
  <c r="P17" i="3" s="1"/>
  <c r="BL16" i="3"/>
  <c r="BL17" i="3" s="1"/>
  <c r="DK16" i="3"/>
  <c r="DK17" i="3" s="1"/>
  <c r="DG16" i="3"/>
  <c r="DG17" i="3" s="1"/>
  <c r="CY16" i="3"/>
  <c r="CY17" i="3" s="1"/>
  <c r="O16" i="3"/>
  <c r="O17" i="3" s="1"/>
  <c r="FK16" i="3"/>
  <c r="FK17" i="3" s="1"/>
  <c r="EY16" i="3"/>
  <c r="EY17" i="3" s="1"/>
  <c r="DO16" i="3"/>
  <c r="DO17" i="3" s="1"/>
  <c r="DC16" i="3"/>
  <c r="DC17" i="3" s="1"/>
  <c r="CM16" i="3"/>
  <c r="CM17" i="3" s="1"/>
  <c r="BC16" i="3"/>
  <c r="BC17" i="3" s="1"/>
  <c r="K16" i="3"/>
  <c r="K17" i="3" s="1"/>
  <c r="FJ16" i="3"/>
  <c r="FJ17" i="3" s="1"/>
  <c r="FB16" i="3"/>
  <c r="FB17" i="3" s="1"/>
  <c r="EX16" i="3"/>
  <c r="EX17" i="3" s="1"/>
  <c r="ET16" i="3"/>
  <c r="ET17" i="3" s="1"/>
  <c r="EL16" i="3"/>
  <c r="EL17" i="3" s="1"/>
  <c r="EH16" i="3"/>
  <c r="EH17" i="3" s="1"/>
  <c r="ED16" i="3"/>
  <c r="ED17" i="3" s="1"/>
  <c r="DV16" i="3"/>
  <c r="DV17" i="3" s="1"/>
  <c r="DR16" i="3"/>
  <c r="DR17" i="3" s="1"/>
  <c r="DN16" i="3"/>
  <c r="DN17" i="3" s="1"/>
  <c r="DF16" i="3"/>
  <c r="DF17" i="3" s="1"/>
  <c r="DB16" i="3"/>
  <c r="DB17" i="3" s="1"/>
  <c r="CX16" i="3"/>
  <c r="CX17" i="3" s="1"/>
  <c r="CP16" i="3"/>
  <c r="CP17" i="3" s="1"/>
  <c r="CL16" i="3"/>
  <c r="CL17" i="3" s="1"/>
  <c r="CH16" i="3"/>
  <c r="CH17" i="3" s="1"/>
  <c r="BZ16" i="3"/>
  <c r="BZ17" i="3" s="1"/>
  <c r="BV16" i="3"/>
  <c r="BV17" i="3" s="1"/>
  <c r="BR16" i="3"/>
  <c r="BR17" i="3" s="1"/>
  <c r="BJ16" i="3"/>
  <c r="BJ17" i="3" s="1"/>
  <c r="BF16" i="3"/>
  <c r="BF17" i="3" s="1"/>
  <c r="BB16" i="3"/>
  <c r="BB17" i="3" s="1"/>
  <c r="AT16" i="3"/>
  <c r="AT17" i="3" s="1"/>
  <c r="AP16" i="3"/>
  <c r="AP17" i="3" s="1"/>
  <c r="AL16" i="3"/>
  <c r="AL17" i="3" s="1"/>
  <c r="AD16" i="3"/>
  <c r="AD17" i="3" s="1"/>
  <c r="Z16" i="3"/>
  <c r="Z17" i="3" s="1"/>
  <c r="V16" i="3"/>
  <c r="V17" i="3" s="1"/>
  <c r="N16" i="3"/>
  <c r="N17" i="3" s="1"/>
  <c r="J16" i="3"/>
  <c r="J17" i="3" s="1"/>
  <c r="EU16" i="3"/>
  <c r="EU17" i="3" s="1"/>
  <c r="EI16" i="3"/>
  <c r="EI17" i="3" s="1"/>
  <c r="DS16" i="3"/>
  <c r="DS17" i="3" s="1"/>
  <c r="BS16" i="3"/>
  <c r="BS17" i="3" s="1"/>
  <c r="AM16" i="3"/>
  <c r="AM17" i="3" s="1"/>
  <c r="AA16" i="3"/>
  <c r="AA17" i="3" s="1"/>
  <c r="S16" i="3"/>
  <c r="S17" i="3" s="1"/>
  <c r="EQ16" i="3"/>
  <c r="EQ17" i="3" s="1"/>
  <c r="EE16" i="3"/>
  <c r="EE17" i="3" s="1"/>
  <c r="CI16" i="3"/>
  <c r="CI17" i="3" s="1"/>
  <c r="BW16" i="3"/>
  <c r="BW17" i="3" s="1"/>
  <c r="BG16" i="3"/>
  <c r="BG17" i="3" s="1"/>
  <c r="AQ16" i="3"/>
  <c r="AQ17" i="3" s="1"/>
  <c r="W16" i="3"/>
  <c r="W17" i="3" s="1"/>
  <c r="EZ16" i="3"/>
  <c r="EZ17" i="3" s="1"/>
  <c r="EJ16" i="3"/>
  <c r="EJ17" i="3" s="1"/>
  <c r="DT16" i="3"/>
  <c r="DT17" i="3" s="1"/>
  <c r="DD16" i="3"/>
  <c r="DD17" i="3" s="1"/>
  <c r="CN16" i="3"/>
  <c r="CN17" i="3" s="1"/>
  <c r="BX16" i="3"/>
  <c r="BX17" i="3" s="1"/>
  <c r="BH16" i="3"/>
  <c r="BH17" i="3" s="1"/>
  <c r="AR16" i="3"/>
  <c r="AR17" i="3" s="1"/>
  <c r="AB16" i="3"/>
  <c r="AB17" i="3" s="1"/>
  <c r="L16" i="3"/>
  <c r="L17" i="3" s="1"/>
  <c r="FF16" i="3"/>
  <c r="FF17" i="3" s="1"/>
  <c r="EP16" i="3"/>
  <c r="EP17" i="3" s="1"/>
  <c r="DZ16" i="3"/>
  <c r="DZ17" i="3" s="1"/>
  <c r="DJ16" i="3"/>
  <c r="DJ17" i="3" s="1"/>
  <c r="CT16" i="3"/>
  <c r="CT17" i="3" s="1"/>
  <c r="CD16" i="3"/>
  <c r="CD17" i="3" s="1"/>
  <c r="BN16" i="3"/>
  <c r="BN17" i="3" s="1"/>
  <c r="AX16" i="3"/>
  <c r="AX17" i="3" s="1"/>
  <c r="AH16" i="3"/>
  <c r="AH17" i="3" s="1"/>
  <c r="R16" i="3"/>
  <c r="R17" i="3" s="1"/>
  <c r="DL16" i="3"/>
  <c r="DL17" i="3" s="1"/>
  <c r="T16" i="3"/>
  <c r="T17" i="3" s="1"/>
  <c r="CU16" i="3"/>
  <c r="CU17" i="3" s="1"/>
  <c r="AI16" i="3"/>
  <c r="AI17" i="3" s="1"/>
  <c r="FL16" i="3"/>
  <c r="FL17" i="3" s="1"/>
  <c r="EV16" i="3"/>
  <c r="EV17" i="3" s="1"/>
  <c r="DP16" i="3"/>
  <c r="DP17" i="3" s="1"/>
  <c r="BT16" i="3"/>
  <c r="BT17" i="3" s="1"/>
  <c r="BD16" i="3"/>
  <c r="BD17" i="3" s="1"/>
  <c r="X16" i="3"/>
  <c r="X17" i="3" s="1"/>
  <c r="H16" i="3"/>
  <c r="H17" i="3" s="1"/>
  <c r="AZ16" i="3"/>
  <c r="AZ17" i="3" s="1"/>
  <c r="FG16" i="3"/>
  <c r="FG17" i="3" s="1"/>
  <c r="EF16" i="3"/>
  <c r="EF17" i="3" s="1"/>
  <c r="CJ16" i="3"/>
  <c r="CJ17" i="3" s="1"/>
  <c r="AN16" i="3"/>
  <c r="AN17" i="3" s="1"/>
  <c r="ER16" i="3"/>
  <c r="ER17" i="3" s="1"/>
  <c r="CF16" i="3"/>
  <c r="CF17" i="3" s="1"/>
  <c r="EA16" i="3"/>
  <c r="EA17" i="3" s="1"/>
  <c r="BO16" i="3"/>
  <c r="BO17" i="3" s="1"/>
  <c r="CZ16" i="3"/>
  <c r="CZ17" i="3" s="1"/>
  <c r="FC16" i="3"/>
  <c r="FC17" i="3" s="1"/>
  <c r="DW16" i="3"/>
  <c r="DW17" i="3" s="1"/>
  <c r="CQ16" i="3"/>
  <c r="CQ17" i="3" s="1"/>
  <c r="BK16" i="3"/>
  <c r="BK17" i="3" s="1"/>
  <c r="AE16" i="3"/>
  <c r="AE17" i="3" s="1"/>
  <c r="FI16" i="3"/>
  <c r="FI17" i="3" s="1"/>
  <c r="FA16" i="3"/>
  <c r="FA17" i="3" s="1"/>
  <c r="ES16" i="3"/>
  <c r="ES17" i="3" s="1"/>
  <c r="EK16" i="3"/>
  <c r="EK17" i="3" s="1"/>
  <c r="EC16" i="3"/>
  <c r="EC17" i="3" s="1"/>
  <c r="DU16" i="3"/>
  <c r="DU17" i="3" s="1"/>
  <c r="DM16" i="3"/>
  <c r="DM17" i="3" s="1"/>
  <c r="DE16" i="3"/>
  <c r="DE17" i="3" s="1"/>
  <c r="CW16" i="3"/>
  <c r="CW17" i="3" s="1"/>
  <c r="CO16" i="3"/>
  <c r="CO17" i="3" s="1"/>
  <c r="CG16" i="3"/>
  <c r="CG17" i="3" s="1"/>
  <c r="BY16" i="3"/>
  <c r="BY17" i="3" s="1"/>
  <c r="BQ16" i="3"/>
  <c r="BQ17" i="3" s="1"/>
  <c r="BI16" i="3"/>
  <c r="BI17" i="3" s="1"/>
  <c r="BA16" i="3"/>
  <c r="BA17" i="3" s="1"/>
  <c r="AS16" i="3"/>
  <c r="AS17" i="3" s="1"/>
  <c r="AK16" i="3"/>
  <c r="AK17" i="3" s="1"/>
  <c r="AC16" i="3"/>
  <c r="AC17" i="3" s="1"/>
  <c r="U16" i="3"/>
  <c r="U17" i="3" s="1"/>
  <c r="M16" i="3"/>
  <c r="M17" i="3" s="1"/>
  <c r="FM16" i="3"/>
  <c r="FM17" i="3" s="1"/>
  <c r="FE16" i="3"/>
  <c r="FE17" i="3" s="1"/>
  <c r="EW16" i="3"/>
  <c r="EW17" i="3" s="1"/>
  <c r="EO16" i="3"/>
  <c r="EO17" i="3" s="1"/>
  <c r="EG16" i="3"/>
  <c r="EG17" i="3" s="1"/>
  <c r="DY16" i="3"/>
  <c r="DY17" i="3" s="1"/>
  <c r="DQ16" i="3"/>
  <c r="DQ17" i="3" s="1"/>
  <c r="DI16" i="3"/>
  <c r="DI17" i="3" s="1"/>
  <c r="DA16" i="3"/>
  <c r="DA17" i="3" s="1"/>
  <c r="CS16" i="3"/>
  <c r="CS17" i="3" s="1"/>
  <c r="CK16" i="3"/>
  <c r="CK17" i="3" s="1"/>
  <c r="CC16" i="3"/>
  <c r="CC17" i="3" s="1"/>
  <c r="BU16" i="3"/>
  <c r="BU17" i="3" s="1"/>
  <c r="BM16" i="3"/>
  <c r="BM17" i="3" s="1"/>
  <c r="BE16" i="3"/>
  <c r="BE17" i="3" s="1"/>
  <c r="AW16" i="3"/>
  <c r="AW17" i="3" s="1"/>
  <c r="AO16" i="3"/>
  <c r="AO17" i="3" s="1"/>
  <c r="AG16" i="3"/>
  <c r="AG17" i="3" s="1"/>
  <c r="Y16" i="3"/>
  <c r="Y17" i="3" s="1"/>
  <c r="Q16" i="3"/>
  <c r="Q17" i="3" s="1"/>
  <c r="I16" i="3"/>
  <c r="I17" i="3" s="1"/>
  <c r="FK29" i="3" l="1"/>
  <c r="FL29" i="3"/>
  <c r="H29" i="3" l="1"/>
  <c r="FH29" i="3" l="1"/>
  <c r="FB29" i="3"/>
  <c r="FC29" i="3"/>
  <c r="FD29" i="3"/>
  <c r="FE29" i="3"/>
  <c r="FF29" i="3"/>
  <c r="FG29" i="3"/>
  <c r="K29" i="3" l="1"/>
  <c r="I29" i="3" l="1"/>
  <c r="BF29" i="3"/>
  <c r="BL29" i="3" l="1"/>
  <c r="FA29" i="3" l="1"/>
  <c r="EZ29" i="3"/>
  <c r="EY29" i="3"/>
  <c r="EX29" i="3"/>
  <c r="EV29" i="3"/>
  <c r="EU29" i="3"/>
  <c r="ET29" i="3"/>
  <c r="ES29" i="3"/>
  <c r="ER29" i="3"/>
  <c r="EQ29" i="3"/>
  <c r="EP29" i="3"/>
  <c r="EO29" i="3"/>
  <c r="EN29" i="3"/>
  <c r="EM29" i="3"/>
  <c r="EL29" i="3"/>
  <c r="EK29" i="3"/>
  <c r="EJ29" i="3"/>
  <c r="EI29" i="3"/>
  <c r="EH29" i="3"/>
  <c r="EG29" i="3"/>
  <c r="EF29" i="3"/>
  <c r="EE29" i="3"/>
  <c r="ED29" i="3"/>
  <c r="EC29" i="3"/>
  <c r="EB29" i="3"/>
  <c r="EA29" i="3"/>
  <c r="DZ29" i="3"/>
  <c r="DY29" i="3"/>
  <c r="DX29" i="3"/>
  <c r="DW29" i="3"/>
  <c r="DV29" i="3"/>
  <c r="DU29" i="3"/>
  <c r="DT29" i="3"/>
  <c r="CY29" i="3"/>
  <c r="CX29" i="3"/>
  <c r="CW29" i="3"/>
  <c r="CV29" i="3"/>
  <c r="CU29" i="3"/>
  <c r="CT29" i="3"/>
  <c r="CS29" i="3"/>
  <c r="CR29" i="3"/>
  <c r="CQ29" i="3"/>
  <c r="BK29" i="3"/>
  <c r="BH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J29" i="3"/>
  <c r="BW29" i="3" l="1"/>
  <c r="BX29" i="3"/>
  <c r="BQ29" i="3"/>
  <c r="BI29" i="3"/>
  <c r="BR29" i="3"/>
  <c r="BZ29" i="3"/>
  <c r="CH29" i="3"/>
  <c r="CP29" i="3"/>
  <c r="DF29" i="3"/>
  <c r="DN29" i="3"/>
  <c r="BO29" i="3"/>
  <c r="CM29" i="3"/>
  <c r="BP29" i="3"/>
  <c r="CN29" i="3"/>
  <c r="DD29" i="3"/>
  <c r="BY29" i="3"/>
  <c r="CO29" i="3"/>
  <c r="DE29" i="3"/>
  <c r="BJ29" i="3"/>
  <c r="BS29" i="3"/>
  <c r="CA29" i="3"/>
  <c r="CI29" i="3"/>
  <c r="DG29" i="3"/>
  <c r="DO29" i="3"/>
  <c r="DL29" i="3"/>
  <c r="DM29" i="3"/>
  <c r="BT29" i="3"/>
  <c r="CB29" i="3"/>
  <c r="CJ29" i="3"/>
  <c r="CZ29" i="3"/>
  <c r="DH29" i="3"/>
  <c r="DP29" i="3"/>
  <c r="CE29" i="3"/>
  <c r="DC29" i="3"/>
  <c r="DK29" i="3"/>
  <c r="DS29" i="3"/>
  <c r="CF29" i="3"/>
  <c r="BM29" i="3"/>
  <c r="BU29" i="3"/>
  <c r="CC29" i="3"/>
  <c r="CK29" i="3"/>
  <c r="DA29" i="3"/>
  <c r="DI29" i="3"/>
  <c r="DQ29" i="3"/>
  <c r="BG29" i="3"/>
  <c r="CG29" i="3"/>
  <c r="BN29" i="3"/>
  <c r="BV29" i="3"/>
  <c r="CD29" i="3"/>
  <c r="CL29" i="3"/>
  <c r="DB29" i="3"/>
  <c r="DJ29" i="3"/>
  <c r="DR29" i="3"/>
  <c r="FI29" i="3" l="1"/>
  <c r="FJ29" i="3" l="1"/>
</calcChain>
</file>

<file path=xl/sharedStrings.xml><?xml version="1.0" encoding="utf-8"?>
<sst xmlns="http://schemas.openxmlformats.org/spreadsheetml/2006/main" count="207" uniqueCount="122">
  <si>
    <t>Popolazione residente al 1° gennaio</t>
  </si>
  <si>
    <t>1861-2024</t>
  </si>
  <si>
    <t>A</t>
  </si>
  <si>
    <t>Pil reale</t>
  </si>
  <si>
    <t>B</t>
  </si>
  <si>
    <t>Pil nominale</t>
  </si>
  <si>
    <t>C</t>
  </si>
  <si>
    <t>Debito</t>
  </si>
  <si>
    <t>Banca d'Italia</t>
  </si>
  <si>
    <t>Base dati statistica Banca d’Italia &gt; Principali indicatori &gt; Finanza pubblica &gt; Debito delle Amm. Pubbliche &gt; Amm. Pubbliche: debito lordo</t>
  </si>
  <si>
    <t>F</t>
  </si>
  <si>
    <t>% Pil</t>
  </si>
  <si>
    <t>G</t>
  </si>
  <si>
    <t>I</t>
  </si>
  <si>
    <t>Spesa per interessi</t>
  </si>
  <si>
    <t>V</t>
  </si>
  <si>
    <t>Debito in valuta estera</t>
  </si>
  <si>
    <t>FORMULA</t>
  </si>
  <si>
    <t>dato</t>
  </si>
  <si>
    <t>valori in migliaia</t>
  </si>
  <si>
    <t>D</t>
  </si>
  <si>
    <t>D=C/B*100</t>
  </si>
  <si>
    <t>E</t>
  </si>
  <si>
    <t>F=E*B/100</t>
  </si>
  <si>
    <t>Saldo primario</t>
  </si>
  <si>
    <t>H</t>
  </si>
  <si>
    <t>H=G*B/100</t>
  </si>
  <si>
    <t>J</t>
  </si>
  <si>
    <t>K</t>
  </si>
  <si>
    <t>Variazione debito</t>
  </si>
  <si>
    <t>L</t>
  </si>
  <si>
    <t>M</t>
  </si>
  <si>
    <t>M=L/B*100</t>
  </si>
  <si>
    <t>N</t>
  </si>
  <si>
    <t>O</t>
  </si>
  <si>
    <t>P</t>
  </si>
  <si>
    <t>Q</t>
  </si>
  <si>
    <t>Interessi impliciti (i)</t>
  </si>
  <si>
    <t>R</t>
  </si>
  <si>
    <t>i-g</t>
  </si>
  <si>
    <t>S</t>
  </si>
  <si>
    <t>Debito in valuta domestica</t>
  </si>
  <si>
    <t>T</t>
  </si>
  <si>
    <t>U</t>
  </si>
  <si>
    <t>W</t>
  </si>
  <si>
    <t>Deficit operativo</t>
  </si>
  <si>
    <t>Y</t>
  </si>
  <si>
    <t>Serie Storiche Istat - Popolazione</t>
  </si>
  <si>
    <t>UNITA DI MISURA</t>
  </si>
  <si>
    <t>Istat; Banca d'Italia</t>
  </si>
  <si>
    <t>milioni di €, prezzi correnti</t>
  </si>
  <si>
    <t>POP</t>
  </si>
  <si>
    <t>Banca d'Italia - Base dati statistica</t>
  </si>
  <si>
    <t>T=V/B*100</t>
  </si>
  <si>
    <t>Base dati statistica Banca d'Italia &gt; Tematiche &gt; Finanza pubblica: fabbisogno e debito &gt; Debito delle Amm. Pubbliche: analisi per scadenza originaria, strumento, valuta e residenza dei creditori &gt;  Amm. Pubbliche: debito lordo in valute estere</t>
  </si>
  <si>
    <t>SERIE</t>
  </si>
  <si>
    <t>Debito/Pil</t>
  </si>
  <si>
    <t>1862-2024</t>
  </si>
  <si>
    <t>L=K+F</t>
  </si>
  <si>
    <t>Public Finances in Modern History</t>
  </si>
  <si>
    <t>FMI; Banca d'Italia; Istat</t>
  </si>
  <si>
    <t>Deflatore del Pil</t>
  </si>
  <si>
    <t>rapporto, base 2020</t>
  </si>
  <si>
    <t>punti percentuali</t>
  </si>
  <si>
    <t>X</t>
  </si>
  <si>
    <t>Q = B/A</t>
  </si>
  <si>
    <t>S=R-O</t>
  </si>
  <si>
    <t>U=W/B*100</t>
  </si>
  <si>
    <t>V=C-W</t>
  </si>
  <si>
    <t>Pop. residente al 1° gennaio</t>
  </si>
  <si>
    <t>Y=X/B*100</t>
  </si>
  <si>
    <t>J=I*B/100</t>
  </si>
  <si>
    <t>Popolazione residente al 1° gennaio | IstatData</t>
  </si>
  <si>
    <r>
      <t xml:space="preserve">Dal </t>
    </r>
    <r>
      <rPr>
        <b/>
        <sz val="11"/>
        <color theme="1"/>
        <rFont val="Calibri Light"/>
        <family val="2"/>
        <scheme val="major"/>
      </rPr>
      <t>1861</t>
    </r>
    <r>
      <rPr>
        <sz val="11"/>
        <color theme="1"/>
        <rFont val="Calibri Light"/>
        <family val="2"/>
        <scheme val="major"/>
      </rPr>
      <t xml:space="preserve"> al </t>
    </r>
    <r>
      <rPr>
        <b/>
        <sz val="11"/>
        <color theme="1"/>
        <rFont val="Calibri Light"/>
        <family val="2"/>
        <scheme val="major"/>
      </rPr>
      <t>2024</t>
    </r>
    <r>
      <rPr>
        <sz val="11"/>
        <color theme="1"/>
        <rFont val="Calibri Light"/>
        <family val="2"/>
        <scheme val="major"/>
      </rPr>
      <t>: Banca d’Italia</t>
    </r>
  </si>
  <si>
    <t>FONTI PER PERIODI</t>
  </si>
  <si>
    <t>PERIODO</t>
  </si>
  <si>
    <t>FONTI</t>
  </si>
  <si>
    <t>PERCORSO DATI</t>
  </si>
  <si>
    <t>LINK</t>
  </si>
  <si>
    <t>Migliaia</t>
  </si>
  <si>
    <r>
      <t xml:space="preserve">Dal </t>
    </r>
    <r>
      <rPr>
        <b/>
        <sz val="11"/>
        <rFont val="Calibri Light"/>
        <family val="2"/>
        <scheme val="major"/>
      </rPr>
      <t>1861</t>
    </r>
    <r>
      <rPr>
        <sz val="11"/>
        <rFont val="Calibri Light"/>
        <family val="2"/>
        <scheme val="major"/>
      </rPr>
      <t xml:space="preserve"> al </t>
    </r>
    <r>
      <rPr>
        <b/>
        <sz val="11"/>
        <rFont val="Calibri Light"/>
        <family val="2"/>
        <scheme val="major"/>
      </rPr>
      <t>2024</t>
    </r>
    <r>
      <rPr>
        <sz val="11"/>
        <rFont val="Calibri Light"/>
        <family val="2"/>
        <scheme val="major"/>
      </rPr>
      <t>: Banca d’Italia.</t>
    </r>
  </si>
  <si>
    <t>Banca d'Italia; AMECO; Istat</t>
  </si>
  <si>
    <r>
      <t xml:space="preserve">Dal </t>
    </r>
    <r>
      <rPr>
        <b/>
        <sz val="11"/>
        <rFont val="Calibri Light"/>
        <family val="2"/>
        <scheme val="major"/>
      </rPr>
      <t>1862</t>
    </r>
    <r>
      <rPr>
        <sz val="11"/>
        <rFont val="Calibri Light"/>
        <family val="2"/>
        <scheme val="major"/>
      </rPr>
      <t xml:space="preserve"> al </t>
    </r>
    <r>
      <rPr>
        <b/>
        <sz val="11"/>
        <rFont val="Calibri Light"/>
        <family val="2"/>
        <scheme val="major"/>
      </rPr>
      <t>1979</t>
    </r>
    <r>
      <rPr>
        <sz val="11"/>
        <rFont val="Calibri Light"/>
        <family val="2"/>
        <scheme val="major"/>
      </rPr>
      <t>: FMI, Public Finance in Modern History database</t>
    </r>
  </si>
  <si>
    <r>
      <t xml:space="preserve">Dal </t>
    </r>
    <r>
      <rPr>
        <b/>
        <sz val="11"/>
        <rFont val="Calibri Light"/>
        <family val="2"/>
        <scheme val="major"/>
      </rPr>
      <t>1980</t>
    </r>
    <r>
      <rPr>
        <sz val="11"/>
        <rFont val="Calibri Light"/>
        <family val="2"/>
        <scheme val="major"/>
      </rPr>
      <t xml:space="preserve"> al </t>
    </r>
    <r>
      <rPr>
        <b/>
        <sz val="11"/>
        <rFont val="Calibri Light"/>
        <family val="2"/>
        <scheme val="major"/>
      </rPr>
      <t>1994</t>
    </r>
    <r>
      <rPr>
        <sz val="11"/>
        <rFont val="Calibri Light"/>
        <family val="2"/>
        <scheme val="major"/>
      </rPr>
      <t>: Banca d'Italia</t>
    </r>
  </si>
  <si>
    <r>
      <t xml:space="preserve">Dal </t>
    </r>
    <r>
      <rPr>
        <b/>
        <sz val="11"/>
        <rFont val="Calibri Light"/>
        <family val="2"/>
        <scheme val="major"/>
      </rPr>
      <t>1995</t>
    </r>
    <r>
      <rPr>
        <sz val="11"/>
        <rFont val="Calibri Light"/>
        <family val="2"/>
        <scheme val="major"/>
      </rPr>
      <t xml:space="preserve"> al </t>
    </r>
    <r>
      <rPr>
        <b/>
        <sz val="11"/>
        <rFont val="Calibri Light"/>
        <family val="2"/>
        <scheme val="major"/>
      </rPr>
      <t>2024</t>
    </r>
    <r>
      <rPr>
        <sz val="11"/>
        <rFont val="Calibri Light"/>
        <family val="2"/>
        <scheme val="major"/>
      </rPr>
      <t>: Istat (edizione 3 marzo 2025)</t>
    </r>
  </si>
  <si>
    <t>Dati aggiornati al 13/03/2025.</t>
  </si>
  <si>
    <r>
      <t xml:space="preserve">Dal </t>
    </r>
    <r>
      <rPr>
        <b/>
        <sz val="11"/>
        <color theme="1"/>
        <rFont val="Calibri Light"/>
        <family val="2"/>
        <scheme val="major"/>
      </rPr>
      <t>1995</t>
    </r>
    <r>
      <rPr>
        <sz val="11"/>
        <color theme="1"/>
        <rFont val="Calibri Light"/>
        <family val="2"/>
        <scheme val="major"/>
      </rPr>
      <t xml:space="preserve"> al</t>
    </r>
    <r>
      <rPr>
        <b/>
        <sz val="11"/>
        <color theme="1"/>
        <rFont val="Calibri Light"/>
        <family val="2"/>
        <scheme val="major"/>
      </rPr>
      <t xml:space="preserve"> 2024</t>
    </r>
    <r>
      <rPr>
        <sz val="11"/>
        <color theme="1"/>
        <rFont val="Calibri Light"/>
        <family val="2"/>
        <scheme val="major"/>
      </rPr>
      <t>: Istat</t>
    </r>
  </si>
  <si>
    <r>
      <t xml:space="preserve">Dal </t>
    </r>
    <r>
      <rPr>
        <b/>
        <sz val="11"/>
        <color theme="1"/>
        <rFont val="Calibri Light"/>
        <family val="2"/>
        <scheme val="major"/>
      </rPr>
      <t>1995</t>
    </r>
    <r>
      <rPr>
        <sz val="11"/>
        <color theme="1"/>
        <rFont val="Calibri Light"/>
        <family val="2"/>
        <scheme val="major"/>
      </rPr>
      <t xml:space="preserve"> al </t>
    </r>
    <r>
      <rPr>
        <b/>
        <sz val="11"/>
        <color theme="1"/>
        <rFont val="Calibri Light"/>
        <family val="2"/>
        <scheme val="major"/>
      </rPr>
      <t>2024</t>
    </r>
    <r>
      <rPr>
        <sz val="11"/>
        <color theme="1"/>
        <rFont val="Calibri Light"/>
        <family val="2"/>
        <scheme val="major"/>
      </rPr>
      <t>: Istat</t>
    </r>
  </si>
  <si>
    <t>dataset AMECO</t>
  </si>
  <si>
    <t>Pil reale pro capite</t>
  </si>
  <si>
    <t>Tasso di inflazione</t>
  </si>
  <si>
    <t>A bis</t>
  </si>
  <si>
    <t>Serie storiche Banca d'Italia</t>
  </si>
  <si>
    <t>Conti nazionali annuali | IstatData</t>
  </si>
  <si>
    <r>
      <t xml:space="preserve">Dal </t>
    </r>
    <r>
      <rPr>
        <b/>
        <sz val="11"/>
        <color theme="1"/>
        <rFont val="Calibri Light"/>
        <family val="2"/>
        <scheme val="major"/>
      </rPr>
      <t>1960</t>
    </r>
    <r>
      <rPr>
        <sz val="11"/>
        <color theme="1"/>
        <rFont val="Calibri Light"/>
        <family val="2"/>
        <scheme val="major"/>
      </rPr>
      <t xml:space="preserve"> al </t>
    </r>
    <r>
      <rPr>
        <b/>
        <sz val="11"/>
        <color theme="1"/>
        <rFont val="Calibri Light"/>
        <family val="2"/>
        <scheme val="major"/>
      </rPr>
      <t>1994</t>
    </r>
    <r>
      <rPr>
        <sz val="11"/>
        <color theme="1"/>
        <rFont val="Calibri Light"/>
        <family val="2"/>
        <scheme val="major"/>
      </rPr>
      <t>: AMECO (Commissione europea)</t>
    </r>
  </si>
  <si>
    <t>Conto annuale della PA | IstatData</t>
  </si>
  <si>
    <t>Base dati stitistica | Banca d'Italia</t>
  </si>
  <si>
    <r>
      <t xml:space="preserve">Dal </t>
    </r>
    <r>
      <rPr>
        <b/>
        <sz val="11"/>
        <color theme="1"/>
        <rFont val="Calibri Light"/>
        <family val="2"/>
        <scheme val="major"/>
      </rPr>
      <t>2018</t>
    </r>
    <r>
      <rPr>
        <sz val="11"/>
        <color theme="1"/>
        <rFont val="Calibri Light"/>
        <family val="2"/>
        <scheme val="major"/>
      </rPr>
      <t xml:space="preserve"> al </t>
    </r>
    <r>
      <rPr>
        <b/>
        <sz val="11"/>
        <color theme="1"/>
        <rFont val="Calibri Light"/>
        <family val="2"/>
        <scheme val="major"/>
      </rPr>
      <t>2024:</t>
    </r>
    <r>
      <rPr>
        <sz val="11"/>
        <color theme="1"/>
        <rFont val="Calibri Light"/>
        <family val="2"/>
        <scheme val="major"/>
      </rPr>
      <t xml:space="preserve"> Istat (per il </t>
    </r>
    <r>
      <rPr>
        <b/>
        <sz val="11"/>
        <color theme="1"/>
        <rFont val="Calibri Light"/>
        <family val="2"/>
        <scheme val="major"/>
      </rPr>
      <t>2018</t>
    </r>
    <r>
      <rPr>
        <sz val="11"/>
        <color theme="1"/>
        <rFont val="Calibri Light"/>
        <family val="2"/>
        <scheme val="major"/>
      </rPr>
      <t xml:space="preserve"> dato da report statistico di quell'anno)</t>
    </r>
  </si>
  <si>
    <r>
      <t xml:space="preserve">Dal </t>
    </r>
    <r>
      <rPr>
        <b/>
        <sz val="11"/>
        <color theme="1"/>
        <rFont val="Calibri Light"/>
        <family val="2"/>
        <scheme val="major"/>
      </rPr>
      <t>1862</t>
    </r>
    <r>
      <rPr>
        <sz val="11"/>
        <color theme="1"/>
        <rFont val="Calibri Light"/>
        <family val="2"/>
        <scheme val="major"/>
      </rPr>
      <t xml:space="preserve"> al </t>
    </r>
    <r>
      <rPr>
        <b/>
        <sz val="11"/>
        <color theme="1"/>
        <rFont val="Calibri Light"/>
        <family val="2"/>
        <scheme val="major"/>
      </rPr>
      <t>2014</t>
    </r>
    <r>
      <rPr>
        <sz val="11"/>
        <color theme="1"/>
        <rFont val="Calibri Light"/>
        <family val="2"/>
        <scheme val="major"/>
      </rPr>
      <t>: serie storiche Istat</t>
    </r>
  </si>
  <si>
    <r>
      <t xml:space="preserve">Per il </t>
    </r>
    <r>
      <rPr>
        <b/>
        <sz val="11"/>
        <color theme="1"/>
        <rFont val="Calibri Light"/>
        <family val="2"/>
        <scheme val="major"/>
      </rPr>
      <t>1861</t>
    </r>
    <r>
      <rPr>
        <sz val="11"/>
        <color theme="1"/>
        <rFont val="Calibri Light"/>
        <family val="2"/>
        <scheme val="major"/>
      </rPr>
      <t xml:space="preserve">, </t>
    </r>
    <r>
      <rPr>
        <b/>
        <sz val="11"/>
        <color theme="1"/>
        <rFont val="Calibri Light"/>
        <family val="2"/>
        <scheme val="major"/>
      </rPr>
      <t>2015</t>
    </r>
    <r>
      <rPr>
        <sz val="11"/>
        <color theme="1"/>
        <rFont val="Calibri Light"/>
        <family val="2"/>
        <scheme val="major"/>
      </rPr>
      <t xml:space="preserve">, </t>
    </r>
    <r>
      <rPr>
        <b/>
        <sz val="11"/>
        <color theme="1"/>
        <rFont val="Calibri Light"/>
        <family val="2"/>
        <scheme val="major"/>
      </rPr>
      <t>2016</t>
    </r>
    <r>
      <rPr>
        <sz val="11"/>
        <color theme="1"/>
        <rFont val="Calibri Light"/>
        <family val="2"/>
        <scheme val="major"/>
      </rPr>
      <t xml:space="preserve"> e </t>
    </r>
    <r>
      <rPr>
        <b/>
        <sz val="11"/>
        <color theme="1"/>
        <rFont val="Calibri Light"/>
        <family val="2"/>
        <scheme val="major"/>
      </rPr>
      <t>2017</t>
    </r>
    <r>
      <rPr>
        <sz val="11"/>
        <color theme="1"/>
        <rFont val="Calibri Light"/>
        <family val="2"/>
        <scheme val="major"/>
      </rPr>
      <t xml:space="preserve">: serie storiche Banca d'Italia </t>
    </r>
  </si>
  <si>
    <r>
      <t xml:space="preserve">Dal </t>
    </r>
    <r>
      <rPr>
        <b/>
        <sz val="11"/>
        <color theme="1"/>
        <rFont val="Calibri Light"/>
        <family val="2"/>
        <scheme val="major"/>
      </rPr>
      <t>1861</t>
    </r>
    <r>
      <rPr>
        <sz val="11"/>
        <color theme="1"/>
        <rFont val="Calibri Light"/>
        <family val="2"/>
        <scheme val="major"/>
      </rPr>
      <t xml:space="preserve"> al </t>
    </r>
    <r>
      <rPr>
        <b/>
        <sz val="11"/>
        <color theme="1"/>
        <rFont val="Calibri Light"/>
        <family val="2"/>
        <scheme val="major"/>
      </rPr>
      <t>1959</t>
    </r>
    <r>
      <rPr>
        <sz val="11"/>
        <color theme="1"/>
        <rFont val="Calibri Light"/>
        <family val="2"/>
        <scheme val="major"/>
      </rPr>
      <t>: serie storiche Banca d'Italia (serie aggiustata)</t>
    </r>
  </si>
  <si>
    <t>P = (O-N)/(1+N/100)</t>
  </si>
  <si>
    <t>milioni di €, prezzi 2020</t>
  </si>
  <si>
    <t>€ pro capite, prezzi 2020</t>
  </si>
  <si>
    <t>milioni di €, prezzi di mercato, valori concatenati (anno rif. 2020)</t>
  </si>
  <si>
    <t>Indebitamento/accreditamento netto</t>
  </si>
  <si>
    <t>variazione %</t>
  </si>
  <si>
    <t>Aggiustamento stock-flussi</t>
  </si>
  <si>
    <t>Tasso di crescita Pil nominale (g)</t>
  </si>
  <si>
    <t>Tasso di crescita Pil reale</t>
  </si>
  <si>
    <t>A bis = A*1000/POP</t>
  </si>
  <si>
    <t>NOTE METODOLOGICHE</t>
  </si>
  <si>
    <t>La serie storica della Banca d’Italia (ricostruita per gli anni 1861-2017) è corretta per la differenza percentualmente costante (+0,56%) rispetto alla serie AMECO negli anni 1960-1995, quest’ultima considerata più precisa viste le revisioni più recenti.</t>
  </si>
  <si>
    <t>I dati AMECO (1960-1994) sono trasformati a prezzi 2020 applicando il rapporto tra il deflator del Pil in base 2015 (AMECO) e il deflatore in base 2020 (Istat).  Per il periodo 1861-1959 si moltiplica la serie della Banca d'Italia a prezzi costanti del 2010 prima per il rapporto tra il deflatore in base 2010 e il deflatore in base 2015 e poi per il rapporto tra deflatore in base 2015 e quello in base 2020.</t>
  </si>
  <si>
    <r>
      <t xml:space="preserve">Dal </t>
    </r>
    <r>
      <rPr>
        <b/>
        <sz val="11"/>
        <color theme="1"/>
        <rFont val="Calibri Light"/>
        <family val="2"/>
        <scheme val="major"/>
      </rPr>
      <t>1960</t>
    </r>
    <r>
      <rPr>
        <sz val="11"/>
        <color theme="1"/>
        <rFont val="Calibri Light"/>
        <family val="2"/>
        <scheme val="major"/>
      </rPr>
      <t xml:space="preserve"> al</t>
    </r>
    <r>
      <rPr>
        <b/>
        <sz val="11"/>
        <color theme="1"/>
        <rFont val="Calibri Light"/>
        <family val="2"/>
        <scheme val="major"/>
      </rPr>
      <t xml:space="preserve"> 1994</t>
    </r>
    <r>
      <rPr>
        <sz val="11"/>
        <color theme="1"/>
        <rFont val="Calibri Light"/>
        <family val="2"/>
        <scheme val="major"/>
      </rPr>
      <t>: AMECO (Commissione europea)</t>
    </r>
  </si>
  <si>
    <r>
      <t>K=C</t>
    </r>
    <r>
      <rPr>
        <vertAlign val="subscript"/>
        <sz val="11"/>
        <color rgb="FF454545"/>
        <rFont val="Calibri Light"/>
        <family val="2"/>
        <scheme val="major"/>
      </rPr>
      <t>t</t>
    </r>
    <r>
      <rPr>
        <sz val="11"/>
        <color rgb="FF454545"/>
        <rFont val="Calibri Light"/>
        <family val="2"/>
        <scheme val="major"/>
      </rPr>
      <t>-C</t>
    </r>
    <r>
      <rPr>
        <vertAlign val="subscript"/>
        <sz val="11"/>
        <color rgb="FF454545"/>
        <rFont val="Calibri Light"/>
        <family val="2"/>
        <scheme val="major"/>
      </rPr>
      <t>t-1</t>
    </r>
  </si>
  <si>
    <r>
      <t>N=(A</t>
    </r>
    <r>
      <rPr>
        <vertAlign val="subscript"/>
        <sz val="11"/>
        <color rgb="FF454545"/>
        <rFont val="Calibri Light"/>
        <family val="2"/>
        <scheme val="major"/>
      </rPr>
      <t>t</t>
    </r>
    <r>
      <rPr>
        <sz val="11"/>
        <color rgb="FF454545"/>
        <rFont val="Calibri Light"/>
        <family val="2"/>
        <scheme val="major"/>
      </rPr>
      <t>/A</t>
    </r>
    <r>
      <rPr>
        <vertAlign val="subscript"/>
        <sz val="11"/>
        <color rgb="FF454545"/>
        <rFont val="Calibri Light"/>
        <family val="2"/>
        <scheme val="major"/>
      </rPr>
      <t>t-1</t>
    </r>
    <r>
      <rPr>
        <sz val="11"/>
        <color rgb="FF454545"/>
        <rFont val="Calibri Light"/>
        <family val="2"/>
        <scheme val="major"/>
      </rPr>
      <t>-1)*100</t>
    </r>
  </si>
  <si>
    <r>
      <t>O=(B</t>
    </r>
    <r>
      <rPr>
        <vertAlign val="subscript"/>
        <sz val="11"/>
        <color rgb="FF454545"/>
        <rFont val="Calibri Light"/>
        <family val="2"/>
        <scheme val="major"/>
      </rPr>
      <t>t</t>
    </r>
    <r>
      <rPr>
        <sz val="11"/>
        <color rgb="FF454545"/>
        <rFont val="Calibri Light"/>
        <family val="2"/>
        <scheme val="major"/>
      </rPr>
      <t>/B</t>
    </r>
    <r>
      <rPr>
        <vertAlign val="subscript"/>
        <sz val="11"/>
        <color rgb="FF454545"/>
        <rFont val="Calibri Light"/>
        <family val="2"/>
        <scheme val="major"/>
      </rPr>
      <t>t-1</t>
    </r>
    <r>
      <rPr>
        <sz val="11"/>
        <color rgb="FF454545"/>
        <rFont val="Calibri Light"/>
        <family val="2"/>
        <scheme val="major"/>
      </rPr>
      <t>-1)*100</t>
    </r>
  </si>
  <si>
    <r>
      <t>R=I*B/C</t>
    </r>
    <r>
      <rPr>
        <vertAlign val="subscript"/>
        <sz val="11"/>
        <color rgb="FF454545"/>
        <rFont val="Calibri Light"/>
        <family val="2"/>
        <scheme val="major"/>
      </rPr>
      <t>t-1</t>
    </r>
  </si>
  <si>
    <r>
      <t>X=(F+P*C</t>
    </r>
    <r>
      <rPr>
        <vertAlign val="subscript"/>
        <sz val="11"/>
        <color rgb="FF454545"/>
        <rFont val="Calibri Light"/>
        <family val="2"/>
        <scheme val="major"/>
      </rPr>
      <t>t-1</t>
    </r>
    <r>
      <rPr>
        <sz val="11"/>
        <color rgb="FF454545"/>
        <rFont val="Calibri Light"/>
        <family val="2"/>
        <scheme val="major"/>
      </rPr>
      <t>/100)</t>
    </r>
  </si>
  <si>
    <t>Popolazione ai confini attuali.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</si>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</sst>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0.0"/>
    <numFmt numFmtId="167" formatCode="#,##0.0"/>
    <numFmt numFmtId="168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FF"/>
      <name val="Calibri Light"/>
      <family val="2"/>
      <scheme val="major"/>
    </font>
    <font>
      <i/>
      <sz val="1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1"/>
      <color rgb="FF454545"/>
      <name val="Calibri Light"/>
      <family val="2"/>
      <scheme val="major"/>
    </font>
    <font>
      <sz val="11"/>
      <color rgb="FF454545"/>
      <name val="Calibri Light"/>
      <family val="2"/>
      <scheme val="major"/>
    </font>
    <font>
      <vertAlign val="subscript"/>
      <sz val="11"/>
      <color rgb="FF454545"/>
      <name val="Calibri Light"/>
      <family val="2"/>
      <scheme val="major"/>
    </font>
    <font>
      <u/>
      <sz val="11"/>
      <color theme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8" fillId="0" borderId="0" applyFill="0" applyProtection="0"/>
    <xf numFmtId="0" fontId="10" fillId="0" borderId="0"/>
    <xf numFmtId="43" fontId="6" fillId="0" borderId="0" applyFont="0" applyFill="0" applyBorder="0" applyAlignment="0" applyProtection="0"/>
    <xf numFmtId="0" fontId="7" fillId="0" borderId="0"/>
    <xf numFmtId="0" fontId="13" fillId="0" borderId="0" applyNumberFormat="0" applyFill="0" applyBorder="0" applyAlignment="0" applyProtection="0"/>
  </cellStyleXfs>
  <cellXfs count="1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11" fillId="0" borderId="6" xfId="0" applyFont="1" applyBorder="1" applyAlignment="1">
      <alignment horizontal="center"/>
    </xf>
    <xf numFmtId="167" fontId="11" fillId="0" borderId="0" xfId="5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165" fontId="15" fillId="0" borderId="0" xfId="1" applyNumberFormat="1" applyFont="1" applyFill="1" applyBorder="1" applyAlignment="1">
      <alignment horizontal="right"/>
    </xf>
    <xf numFmtId="0" fontId="2" fillId="4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/>
    </xf>
    <xf numFmtId="0" fontId="14" fillId="0" borderId="9" xfId="0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4" fillId="3" borderId="15" xfId="0" applyFont="1" applyFill="1" applyBorder="1" applyAlignment="1">
      <alignment horizontal="left"/>
    </xf>
    <xf numFmtId="0" fontId="11" fillId="3" borderId="16" xfId="0" applyFont="1" applyFill="1" applyBorder="1" applyAlignment="1">
      <alignment horizontal="center"/>
    </xf>
    <xf numFmtId="3" fontId="11" fillId="3" borderId="17" xfId="5" applyNumberFormat="1" applyFont="1" applyFill="1" applyBorder="1" applyAlignment="1">
      <alignment horizontal="right"/>
    </xf>
    <xf numFmtId="0" fontId="15" fillId="3" borderId="6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left"/>
    </xf>
    <xf numFmtId="165" fontId="15" fillId="3" borderId="0" xfId="1" applyNumberFormat="1" applyFont="1" applyFill="1" applyBorder="1" applyAlignment="1">
      <alignment horizontal="right"/>
    </xf>
    <xf numFmtId="0" fontId="2" fillId="4" borderId="8" xfId="0" applyFont="1" applyFill="1" applyBorder="1" applyAlignment="1">
      <alignment horizontal="center" vertical="center" wrapText="1"/>
    </xf>
    <xf numFmtId="0" fontId="17" fillId="0" borderId="0" xfId="7" applyFont="1" applyBorder="1" applyAlignment="1">
      <alignment horizontal="left" vertical="center"/>
    </xf>
    <xf numFmtId="0" fontId="17" fillId="3" borderId="0" xfId="7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3" borderId="9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4" borderId="8" xfId="0" applyFont="1" applyFill="1" applyBorder="1" applyAlignment="1">
      <alignment horizontal="left" vertical="center"/>
    </xf>
    <xf numFmtId="0" fontId="17" fillId="3" borderId="0" xfId="7" applyFont="1" applyFill="1" applyBorder="1" applyAlignment="1">
      <alignment horizontal="left" vertical="center" wrapText="1"/>
    </xf>
    <xf numFmtId="0" fontId="17" fillId="4" borderId="0" xfId="7" applyFont="1" applyFill="1" applyBorder="1" applyAlignment="1">
      <alignment horizontal="left" vertical="center" wrapText="1"/>
    </xf>
    <xf numFmtId="0" fontId="17" fillId="0" borderId="0" xfId="7" applyFont="1" applyFill="1" applyBorder="1" applyAlignment="1">
      <alignment horizontal="left" vertical="center" wrapText="1"/>
    </xf>
    <xf numFmtId="0" fontId="17" fillId="0" borderId="0" xfId="7" applyFont="1" applyBorder="1" applyAlignment="1">
      <alignment horizontal="left" vertical="center" wrapText="1"/>
    </xf>
    <xf numFmtId="0" fontId="17" fillId="4" borderId="2" xfId="7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166" fontId="15" fillId="0" borderId="1" xfId="1" applyNumberFormat="1" applyFont="1" applyFill="1" applyBorder="1"/>
    <xf numFmtId="167" fontId="15" fillId="0" borderId="1" xfId="0" applyNumberFormat="1" applyFont="1" applyBorder="1"/>
    <xf numFmtId="0" fontId="15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left"/>
    </xf>
    <xf numFmtId="167" fontId="15" fillId="0" borderId="0" xfId="0" applyNumberFormat="1" applyFont="1" applyAlignment="1">
      <alignment horizontal="right"/>
    </xf>
    <xf numFmtId="166" fontId="11" fillId="3" borderId="0" xfId="1" applyNumberFormat="1" applyFont="1" applyFill="1" applyBorder="1" applyAlignment="1">
      <alignment horizontal="right"/>
    </xf>
    <xf numFmtId="0" fontId="11" fillId="3" borderId="0" xfId="1" applyNumberFormat="1" applyFont="1" applyFill="1" applyBorder="1" applyAlignment="1">
      <alignment horizontal="right"/>
    </xf>
    <xf numFmtId="167" fontId="11" fillId="3" borderId="0" xfId="1" applyNumberFormat="1" applyFont="1" applyFill="1" applyBorder="1" applyAlignment="1">
      <alignment horizontal="right"/>
    </xf>
    <xf numFmtId="166" fontId="15" fillId="3" borderId="1" xfId="1" applyNumberFormat="1" applyFont="1" applyFill="1" applyBorder="1" applyAlignment="1">
      <alignment horizontal="right"/>
    </xf>
    <xf numFmtId="167" fontId="15" fillId="3" borderId="1" xfId="1" applyNumberFormat="1" applyFont="1" applyFill="1" applyBorder="1" applyAlignment="1">
      <alignment horizontal="right"/>
    </xf>
    <xf numFmtId="168" fontId="15" fillId="3" borderId="0" xfId="1" applyNumberFormat="1" applyFont="1" applyFill="1" applyBorder="1" applyAlignment="1">
      <alignment horizontal="right"/>
    </xf>
    <xf numFmtId="0" fontId="11" fillId="3" borderId="5" xfId="0" applyFont="1" applyFill="1" applyBorder="1" applyAlignment="1">
      <alignment horizontal="center"/>
    </xf>
    <xf numFmtId="167" fontId="11" fillId="3" borderId="1" xfId="0" applyNumberFormat="1" applyFont="1" applyFill="1" applyBorder="1" applyAlignment="1">
      <alignment horizontal="right" vertical="center" wrapText="1"/>
    </xf>
    <xf numFmtId="0" fontId="14" fillId="3" borderId="5" xfId="0" applyFont="1" applyFill="1" applyBorder="1" applyAlignment="1">
      <alignment horizontal="left"/>
    </xf>
    <xf numFmtId="165" fontId="15" fillId="3" borderId="1" xfId="1" applyNumberFormat="1" applyFont="1" applyFill="1" applyBorder="1" applyAlignment="1">
      <alignment horizontal="right"/>
    </xf>
    <xf numFmtId="0" fontId="2" fillId="4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" fillId="3" borderId="12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/>
    </xf>
    <xf numFmtId="3" fontId="11" fillId="3" borderId="16" xfId="5" applyNumberFormat="1" applyFont="1" applyFill="1" applyBorder="1" applyAlignment="1">
      <alignment horizontal="right"/>
    </xf>
    <xf numFmtId="0" fontId="15" fillId="0" borderId="9" xfId="0" applyFont="1" applyBorder="1" applyAlignment="1">
      <alignment horizontal="center"/>
    </xf>
    <xf numFmtId="167" fontId="11" fillId="0" borderId="0" xfId="0" applyNumberFormat="1" applyFont="1"/>
    <xf numFmtId="167" fontId="11" fillId="0" borderId="6" xfId="0" applyNumberFormat="1" applyFont="1" applyBorder="1"/>
    <xf numFmtId="0" fontId="15" fillId="3" borderId="9" xfId="0" applyFont="1" applyFill="1" applyBorder="1" applyAlignment="1">
      <alignment horizontal="center"/>
    </xf>
    <xf numFmtId="167" fontId="15" fillId="3" borderId="0" xfId="5" applyNumberFormat="1" applyFont="1" applyFill="1" applyBorder="1" applyAlignment="1">
      <alignment horizontal="right"/>
    </xf>
    <xf numFmtId="167" fontId="15" fillId="3" borderId="6" xfId="5" applyNumberFormat="1" applyFont="1" applyFill="1" applyBorder="1" applyAlignment="1">
      <alignment horizontal="right"/>
    </xf>
    <xf numFmtId="167" fontId="11" fillId="0" borderId="6" xfId="5" applyNumberFormat="1" applyFont="1" applyFill="1" applyBorder="1" applyAlignment="1">
      <alignment horizontal="right"/>
    </xf>
    <xf numFmtId="167" fontId="11" fillId="3" borderId="0" xfId="0" applyNumberFormat="1" applyFont="1" applyFill="1"/>
    <xf numFmtId="167" fontId="11" fillId="3" borderId="6" xfId="0" applyNumberFormat="1" applyFont="1" applyFill="1" applyBorder="1"/>
    <xf numFmtId="0" fontId="15" fillId="0" borderId="7" xfId="0" applyFont="1" applyBorder="1" applyAlignment="1">
      <alignment horizontal="center"/>
    </xf>
    <xf numFmtId="167" fontId="15" fillId="0" borderId="5" xfId="0" applyNumberFormat="1" applyFont="1" applyBorder="1"/>
    <xf numFmtId="0" fontId="11" fillId="3" borderId="6" xfId="1" applyNumberFormat="1" applyFont="1" applyFill="1" applyBorder="1" applyAlignment="1">
      <alignment horizontal="right"/>
    </xf>
    <xf numFmtId="167" fontId="15" fillId="0" borderId="6" xfId="0" applyNumberFormat="1" applyFont="1" applyBorder="1" applyAlignment="1">
      <alignment horizontal="right"/>
    </xf>
    <xf numFmtId="167" fontId="11" fillId="3" borderId="6" xfId="1" applyNumberFormat="1" applyFont="1" applyFill="1" applyBorder="1" applyAlignment="1">
      <alignment horizontal="right"/>
    </xf>
    <xf numFmtId="167" fontId="15" fillId="3" borderId="0" xfId="0" applyNumberFormat="1" applyFont="1" applyFill="1" applyAlignment="1">
      <alignment horizontal="right"/>
    </xf>
    <xf numFmtId="167" fontId="15" fillId="3" borderId="6" xfId="0" applyNumberFormat="1" applyFont="1" applyFill="1" applyBorder="1" applyAlignment="1">
      <alignment horizontal="right"/>
    </xf>
    <xf numFmtId="0" fontId="15" fillId="3" borderId="7" xfId="0" applyFont="1" applyFill="1" applyBorder="1" applyAlignment="1">
      <alignment horizontal="center"/>
    </xf>
    <xf numFmtId="167" fontId="15" fillId="3" borderId="5" xfId="1" applyNumberFormat="1" applyFont="1" applyFill="1" applyBorder="1" applyAlignment="1">
      <alignment horizontal="right"/>
    </xf>
    <xf numFmtId="166" fontId="15" fillId="0" borderId="0" xfId="1" applyNumberFormat="1" applyFont="1" applyFill="1" applyBorder="1" applyAlignment="1">
      <alignment horizontal="right"/>
    </xf>
    <xf numFmtId="166" fontId="15" fillId="0" borderId="6" xfId="1" applyNumberFormat="1" applyFont="1" applyFill="1" applyBorder="1" applyAlignment="1">
      <alignment horizontal="right"/>
    </xf>
    <xf numFmtId="166" fontId="15" fillId="3" borderId="0" xfId="1" applyNumberFormat="1" applyFont="1" applyFill="1" applyBorder="1" applyAlignment="1">
      <alignment horizontal="right"/>
    </xf>
    <xf numFmtId="166" fontId="15" fillId="3" borderId="6" xfId="1" applyNumberFormat="1" applyFont="1" applyFill="1" applyBorder="1" applyAlignment="1">
      <alignment horizontal="right"/>
    </xf>
    <xf numFmtId="168" fontId="15" fillId="3" borderId="6" xfId="1" applyNumberFormat="1" applyFont="1" applyFill="1" applyBorder="1" applyAlignment="1">
      <alignment horizontal="right"/>
    </xf>
    <xf numFmtId="166" fontId="15" fillId="3" borderId="5" xfId="1" applyNumberFormat="1" applyFont="1" applyFill="1" applyBorder="1" applyAlignment="1">
      <alignment horizontal="right"/>
    </xf>
    <xf numFmtId="167" fontId="15" fillId="0" borderId="0" xfId="1" applyNumberFormat="1" applyFont="1" applyFill="1" applyBorder="1" applyAlignment="1">
      <alignment horizontal="right"/>
    </xf>
    <xf numFmtId="167" fontId="15" fillId="0" borderId="6" xfId="1" applyNumberFormat="1" applyFont="1" applyFill="1" applyBorder="1" applyAlignment="1">
      <alignment horizontal="right"/>
    </xf>
    <xf numFmtId="167" fontId="15" fillId="3" borderId="0" xfId="1" applyNumberFormat="1" applyFont="1" applyFill="1" applyBorder="1" applyAlignment="1">
      <alignment horizontal="right"/>
    </xf>
    <xf numFmtId="167" fontId="15" fillId="3" borderId="6" xfId="1" applyNumberFormat="1" applyFont="1" applyFill="1" applyBorder="1" applyAlignment="1">
      <alignment horizontal="right"/>
    </xf>
    <xf numFmtId="167" fontId="11" fillId="3" borderId="5" xfId="0" applyNumberFormat="1" applyFont="1" applyFill="1" applyBorder="1" applyAlignment="1">
      <alignment horizontal="right" vertical="center" wrapText="1"/>
    </xf>
    <xf numFmtId="0" fontId="15" fillId="0" borderId="10" xfId="0" applyFont="1" applyBorder="1" applyAlignment="1">
      <alignment horizontal="center"/>
    </xf>
    <xf numFmtId="0" fontId="15" fillId="3" borderId="25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1" fillId="4" borderId="20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</cellXfs>
  <cellStyles count="8">
    <cellStyle name="Collegamento ipertestuale" xfId="7" builtinId="8"/>
    <cellStyle name="Migliaia" xfId="5" builtinId="3"/>
    <cellStyle name="Normal 2" xfId="6" xr:uid="{00000000-0005-0000-0000-000002000000}"/>
    <cellStyle name="Normale" xfId="0" builtinId="0"/>
    <cellStyle name="Normale 2" xfId="3" xr:uid="{00000000-0005-0000-0000-000004000000}"/>
    <cellStyle name="Normale 3" xfId="4" xr:uid="{00000000-0005-0000-0000-000005000000}"/>
    <cellStyle name="Normale 7" xfId="2" xr:uid="{00000000-0005-0000-0000-000006000000}"/>
    <cellStyle name="Percentuale" xfId="1" builtinId="5"/>
  </cellStyles>
  <dxfs count="0"/>
  <tableStyles count="0" defaultTableStyle="TableStyleMedium2" defaultPivotStyle="PivotStyleLight16"/>
  <colors>
    <mruColors>
      <color rgb="FF454545"/>
      <color rgb="FF0000FF"/>
      <color rgb="FF450000"/>
      <color rgb="FFFF5733"/>
      <color rgb="FF06344B"/>
      <color rgb="FFC70039"/>
      <color rgb="FFD5A91D"/>
      <color rgb="FF00609D"/>
      <color rgb="FFD88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11205</xdr:colOff>
      <xdr:row>23</xdr:row>
      <xdr:rowOff>155011</xdr:rowOff>
    </xdr:from>
    <xdr:to>
      <xdr:col>2</xdr:col>
      <xdr:colOff>2498912</xdr:colOff>
      <xdr:row>27</xdr:row>
      <xdr:rowOff>177428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4955" y="7319928"/>
          <a:ext cx="2487707" cy="784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shboard.tech.ec.europa.eu/qs_digit_dashboard_mt/public/sense/app/667e9fba-eea7-4d17-abf0-ef20f6994336/sheet/f38b3b42-402c-44a8-9264-9d422233add2/state/analysis/" TargetMode="External"/><Relationship Id="rId13" Type="http://schemas.openxmlformats.org/officeDocument/2006/relationships/hyperlink" Target="https://esploradati.istat.it/databrowser/" TargetMode="External"/><Relationship Id="rId18" Type="http://schemas.openxmlformats.org/officeDocument/2006/relationships/hyperlink" Target="https://infostat.bancaditalia.it/inquiry/home?spyglass/taxo:CUBESET=/PRINC_IND_00/PRINC_IND_08/PRINC_IND_08_03&amp;ITEMSELEZ=FPI_FP.A.IT.S13.B9P.888.104.117.MKV.PGDP.ESA2010:true&amp;OPEN=false/&amp;ep:LC=IT&amp;COMM=BANKITALIA&amp;ENV=LIVE&amp;CTX=DIFF&amp;IDX=1&amp;/view:CUBEIDS=" TargetMode="External"/><Relationship Id="rId3" Type="http://schemas.openxmlformats.org/officeDocument/2006/relationships/hyperlink" Target="https://infostat.bancaditalia.it/inquiry/home?spyglass/taxo:CUBESET=/PUBBL_00/PUBBL_00_02_01_01/TCCE0350&amp;ITEMSELEZ=FPI_FP.M.IT.S13.MGD04.SBI3.101.112.FAV.EUR.EDP:false&amp;OPEN=false/&amp;ep:LC=IT&amp;COMM=BANKITALIA&amp;ENV=LIVE&amp;CTX=DIFF&amp;IDX=2&amp;/view:CUBEIDS=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esploradati.istat.it/databrowser/" TargetMode="External"/><Relationship Id="rId12" Type="http://schemas.openxmlformats.org/officeDocument/2006/relationships/hyperlink" Target="https://www.bancaditalia.it/statistiche/tematiche/stat-storiche/stat-storiche-economia/index.html" TargetMode="External"/><Relationship Id="rId17" Type="http://schemas.openxmlformats.org/officeDocument/2006/relationships/hyperlink" Target="https://esploradati.istat.it/databrowser/" TargetMode="External"/><Relationship Id="rId2" Type="http://schemas.openxmlformats.org/officeDocument/2006/relationships/hyperlink" Target="https://infostat.bancaditalia.it/inquiry/home?spyglass/taxo:CUBESET=/PRINC_IND_00&amp;ITEMSELEZ=PRINC_IND_08:false&amp;OPEN=false/&amp;ep:LC=IT&amp;COMM=BANKITALIA&amp;ENV=LIVE&amp;CTX=DIFF&amp;IDX=1&amp;/view:CUBEIDS=" TargetMode="External"/><Relationship Id="rId16" Type="http://schemas.openxmlformats.org/officeDocument/2006/relationships/hyperlink" Target="https://esploradati.istat.it/databrowser/" TargetMode="External"/><Relationship Id="rId20" Type="http://schemas.openxmlformats.org/officeDocument/2006/relationships/hyperlink" Target="https://infostat.bancaditalia.it/inquiry/home?spyglass/taxo:CUBESET=/PRINC_IND_00/PRINC_IND_08/PRINC_IND_08_03&amp;ITEMSELEZ=FPI_FP.A.IT.S13.B9P.888.104.117.MKV.PGDP.ESA2010:true&amp;OPEN=false/&amp;ep:LC=IT&amp;COMM=BANKITALIA&amp;ENV=LIVE&amp;CTX=DIFF&amp;IDX=1&amp;/view:CUBEIDS=" TargetMode="External"/><Relationship Id="rId1" Type="http://schemas.openxmlformats.org/officeDocument/2006/relationships/hyperlink" Target="https://seriestoriche.istat.it/index.php?id=1&amp;no_cache=1&amp;tx_usercento_centofe%5Bcategoria%5D=2&amp;tx_usercento_centofe%5Baction%5D=show&amp;tx_usercento_centofe%5Bcontroller%5D=Categoria&amp;cHash=5dc94093f50e10c9e55a034d4c6ba123" TargetMode="External"/><Relationship Id="rId6" Type="http://schemas.openxmlformats.org/officeDocument/2006/relationships/hyperlink" Target="https://www.imf.org/external/datamapper/datasets/FPP" TargetMode="External"/><Relationship Id="rId11" Type="http://schemas.openxmlformats.org/officeDocument/2006/relationships/hyperlink" Target="https://www.bancaditalia.it/statistiche/tematiche/stat-storiche/stat-storiche-economia/index.html" TargetMode="External"/><Relationship Id="rId5" Type="http://schemas.openxmlformats.org/officeDocument/2006/relationships/hyperlink" Target="https://www.imf.org/external/datamapper/datasets/FPP" TargetMode="External"/><Relationship Id="rId15" Type="http://schemas.openxmlformats.org/officeDocument/2006/relationships/hyperlink" Target="https://esploradati.istat.it/databrowser/" TargetMode="External"/><Relationship Id="rId10" Type="http://schemas.openxmlformats.org/officeDocument/2006/relationships/hyperlink" Target="https://www.bancaditalia.it/statistiche/tematiche/stat-storiche/stat-storiche-economia/index.html" TargetMode="External"/><Relationship Id="rId19" Type="http://schemas.openxmlformats.org/officeDocument/2006/relationships/hyperlink" Target="https://infostat.bancaditalia.it/inquiry/home?spyglass/taxo:CUBESET=/PRINC_IND_00/PRINC_IND_08/PRINC_IND_08_03&amp;ITEMSELEZ=FPI_FP.A.IT.S13.B9P.888.104.117.MKV.PGDP.ESA2010:true&amp;OPEN=false/&amp;ep:LC=IT&amp;COMM=BANKITALIA&amp;ENV=LIVE&amp;CTX=DIFF&amp;IDX=1&amp;/view:CUBEIDS=" TargetMode="External"/><Relationship Id="rId4" Type="http://schemas.openxmlformats.org/officeDocument/2006/relationships/hyperlink" Target="https://www.imf.org/external/datamapper/datasets/FPP" TargetMode="External"/><Relationship Id="rId9" Type="http://schemas.openxmlformats.org/officeDocument/2006/relationships/hyperlink" Target="https://dashboard.tech.ec.europa.eu/qs_digit_dashboard_mt/public/sense/app/667e9fba-eea7-4d17-abf0-ef20f6994336/sheet/f38b3b42-402c-44a8-9264-9d422233add2/state/analysis/" TargetMode="External"/><Relationship Id="rId14" Type="http://schemas.openxmlformats.org/officeDocument/2006/relationships/hyperlink" Target="https://esploradati.istat.it/databrowser/" TargetMode="External"/><Relationship Id="rId2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6"/>
  <sheetViews>
    <sheetView showGridLines="0" topLeftCell="A2" zoomScale="90" zoomScaleNormal="90" workbookViewId="0">
      <pane xSplit="3" ySplit="2" topLeftCell="G10" activePane="bottomRight" state="frozen"/>
      <selection activeCell="A2" sqref="A2"/>
      <selection pane="topRight" activeCell="D2" sqref="D2"/>
      <selection pane="bottomLeft" activeCell="A3" sqref="A3"/>
      <selection pane="bottomRight" activeCell="I23" sqref="I23"/>
    </sheetView>
  </sheetViews>
  <sheetFormatPr defaultColWidth="9.109375" defaultRowHeight="14.4" x14ac:dyDescent="0.3"/>
  <cols>
    <col min="1" max="1" width="4.33203125" style="2" customWidth="1"/>
    <col min="2" max="2" width="7.5546875" style="5" customWidth="1"/>
    <col min="3" max="3" width="37.6640625" style="19" customWidth="1"/>
    <col min="4" max="4" width="10.44140625" style="16" customWidth="1"/>
    <col min="5" max="5" width="29" style="2" customWidth="1"/>
    <col min="6" max="6" width="25.88671875" style="19" customWidth="1"/>
    <col min="7" max="7" width="64.44140625" style="2" customWidth="1"/>
    <col min="8" max="8" width="40.109375" style="2" customWidth="1"/>
    <col min="9" max="9" width="62.33203125" style="2" customWidth="1"/>
    <col min="10" max="10" width="86.33203125" style="2" customWidth="1"/>
    <col min="11" max="16384" width="9.109375" style="2"/>
  </cols>
  <sheetData>
    <row r="1" spans="2:10" ht="15" customHeight="1" x14ac:dyDescent="0.3"/>
    <row r="2" spans="2:10" ht="28.5" customHeight="1" thickBot="1" x14ac:dyDescent="0.35">
      <c r="C2" s="78" t="s">
        <v>85</v>
      </c>
    </row>
    <row r="3" spans="2:10" s="5" customFormat="1" ht="20.25" customHeight="1" x14ac:dyDescent="0.3">
      <c r="B3" s="122" t="s">
        <v>121</v>
      </c>
      <c r="C3" s="123" t="s">
        <v>55</v>
      </c>
      <c r="D3" s="123" t="s">
        <v>75</v>
      </c>
      <c r="E3" s="123" t="s">
        <v>48</v>
      </c>
      <c r="F3" s="123" t="s">
        <v>76</v>
      </c>
      <c r="G3" s="123" t="s">
        <v>74</v>
      </c>
      <c r="H3" s="123" t="s">
        <v>78</v>
      </c>
      <c r="I3" s="123" t="s">
        <v>77</v>
      </c>
      <c r="J3" s="124" t="s">
        <v>111</v>
      </c>
    </row>
    <row r="4" spans="2:10" s="5" customFormat="1" ht="21.75" customHeight="1" x14ac:dyDescent="0.3">
      <c r="B4" s="148" t="s">
        <v>51</v>
      </c>
      <c r="C4" s="149" t="s">
        <v>0</v>
      </c>
      <c r="D4" s="151" t="s">
        <v>1</v>
      </c>
      <c r="E4" s="152" t="s">
        <v>79</v>
      </c>
      <c r="F4" s="151" t="s">
        <v>49</v>
      </c>
      <c r="G4" s="41" t="s">
        <v>97</v>
      </c>
      <c r="H4" s="40" t="s">
        <v>72</v>
      </c>
      <c r="I4" s="79"/>
      <c r="J4" s="129" t="s">
        <v>120</v>
      </c>
    </row>
    <row r="5" spans="2:10" s="5" customFormat="1" ht="21.75" customHeight="1" x14ac:dyDescent="0.3">
      <c r="B5" s="125"/>
      <c r="C5" s="150"/>
      <c r="D5" s="138"/>
      <c r="E5" s="133"/>
      <c r="F5" s="138"/>
      <c r="G5" s="41" t="s">
        <v>98</v>
      </c>
      <c r="H5" s="49" t="s">
        <v>47</v>
      </c>
      <c r="I5" s="79"/>
      <c r="J5" s="129"/>
    </row>
    <row r="6" spans="2:10" s="5" customFormat="1" ht="21.75" customHeight="1" x14ac:dyDescent="0.3">
      <c r="B6" s="125"/>
      <c r="C6" s="150"/>
      <c r="D6" s="138"/>
      <c r="E6" s="133"/>
      <c r="F6" s="138"/>
      <c r="G6" s="41" t="s">
        <v>99</v>
      </c>
      <c r="H6" s="49" t="s">
        <v>92</v>
      </c>
      <c r="I6" s="79"/>
      <c r="J6" s="129"/>
    </row>
    <row r="7" spans="2:10" s="5" customFormat="1" ht="21.75" customHeight="1" x14ac:dyDescent="0.3">
      <c r="B7" s="143" t="s">
        <v>2</v>
      </c>
      <c r="C7" s="146" t="s">
        <v>3</v>
      </c>
      <c r="D7" s="145" t="s">
        <v>1</v>
      </c>
      <c r="E7" s="147" t="s">
        <v>104</v>
      </c>
      <c r="F7" s="145" t="s">
        <v>81</v>
      </c>
      <c r="G7" s="42" t="s">
        <v>86</v>
      </c>
      <c r="H7" s="39" t="s">
        <v>93</v>
      </c>
      <c r="I7" s="80"/>
      <c r="J7" s="128" t="s">
        <v>113</v>
      </c>
    </row>
    <row r="8" spans="2:10" s="5" customFormat="1" ht="21.75" customHeight="1" x14ac:dyDescent="0.3">
      <c r="B8" s="143"/>
      <c r="C8" s="146"/>
      <c r="D8" s="145"/>
      <c r="E8" s="147"/>
      <c r="F8" s="145"/>
      <c r="G8" s="42" t="s">
        <v>94</v>
      </c>
      <c r="H8" s="50" t="s">
        <v>88</v>
      </c>
      <c r="I8" s="80"/>
      <c r="J8" s="128"/>
    </row>
    <row r="9" spans="2:10" s="5" customFormat="1" ht="21.75" customHeight="1" x14ac:dyDescent="0.3">
      <c r="B9" s="143"/>
      <c r="C9" s="146"/>
      <c r="D9" s="145"/>
      <c r="E9" s="147"/>
      <c r="F9" s="145"/>
      <c r="G9" s="43" t="s">
        <v>100</v>
      </c>
      <c r="H9" s="51" t="s">
        <v>92</v>
      </c>
      <c r="I9" s="80"/>
      <c r="J9" s="128"/>
    </row>
    <row r="10" spans="2:10" s="3" customFormat="1" ht="21.75" customHeight="1" x14ac:dyDescent="0.3">
      <c r="B10" s="125" t="s">
        <v>4</v>
      </c>
      <c r="C10" s="137" t="s">
        <v>5</v>
      </c>
      <c r="D10" s="138" t="s">
        <v>1</v>
      </c>
      <c r="E10" s="133" t="s">
        <v>50</v>
      </c>
      <c r="F10" s="134" t="s">
        <v>81</v>
      </c>
      <c r="G10" s="44" t="s">
        <v>87</v>
      </c>
      <c r="H10" s="40" t="s">
        <v>93</v>
      </c>
      <c r="I10" s="79"/>
      <c r="J10" s="129" t="s">
        <v>112</v>
      </c>
    </row>
    <row r="11" spans="2:10" s="3" customFormat="1" ht="21.75" customHeight="1" x14ac:dyDescent="0.3">
      <c r="B11" s="125"/>
      <c r="C11" s="137"/>
      <c r="D11" s="138"/>
      <c r="E11" s="133"/>
      <c r="F11" s="134"/>
      <c r="G11" s="44" t="s">
        <v>114</v>
      </c>
      <c r="H11" s="49" t="s">
        <v>88</v>
      </c>
      <c r="I11" s="79"/>
      <c r="J11" s="129"/>
    </row>
    <row r="12" spans="2:10" s="3" customFormat="1" ht="21.75" customHeight="1" x14ac:dyDescent="0.3">
      <c r="B12" s="125"/>
      <c r="C12" s="137"/>
      <c r="D12" s="138"/>
      <c r="E12" s="133"/>
      <c r="F12" s="134"/>
      <c r="G12" s="44" t="s">
        <v>100</v>
      </c>
      <c r="H12" s="49" t="s">
        <v>92</v>
      </c>
      <c r="I12" s="79"/>
      <c r="J12" s="129"/>
    </row>
    <row r="13" spans="2:10" s="3" customFormat="1" ht="38.25" customHeight="1" x14ac:dyDescent="0.3">
      <c r="B13" s="71" t="s">
        <v>6</v>
      </c>
      <c r="C13" s="73" t="s">
        <v>7</v>
      </c>
      <c r="D13" s="72" t="s">
        <v>1</v>
      </c>
      <c r="E13" s="74" t="s">
        <v>50</v>
      </c>
      <c r="F13" s="72" t="s">
        <v>8</v>
      </c>
      <c r="G13" s="42" t="s">
        <v>73</v>
      </c>
      <c r="H13" s="52" t="s">
        <v>52</v>
      </c>
      <c r="I13" s="80" t="s">
        <v>9</v>
      </c>
      <c r="J13" s="54"/>
    </row>
    <row r="14" spans="2:10" s="3" customFormat="1" ht="21.75" customHeight="1" x14ac:dyDescent="0.3">
      <c r="B14" s="139" t="s">
        <v>22</v>
      </c>
      <c r="C14" s="140" t="s">
        <v>105</v>
      </c>
      <c r="D14" s="141" t="s">
        <v>57</v>
      </c>
      <c r="E14" s="142" t="s">
        <v>11</v>
      </c>
      <c r="F14" s="130" t="s">
        <v>60</v>
      </c>
      <c r="G14" s="45" t="s">
        <v>82</v>
      </c>
      <c r="H14" s="49" t="s">
        <v>59</v>
      </c>
      <c r="I14" s="81"/>
      <c r="J14" s="75"/>
    </row>
    <row r="15" spans="2:10" s="3" customFormat="1" ht="21.75" customHeight="1" x14ac:dyDescent="0.3">
      <c r="B15" s="139"/>
      <c r="C15" s="140"/>
      <c r="D15" s="141"/>
      <c r="E15" s="142"/>
      <c r="F15" s="130"/>
      <c r="G15" s="45" t="s">
        <v>83</v>
      </c>
      <c r="H15" s="49" t="s">
        <v>96</v>
      </c>
      <c r="I15" s="81"/>
      <c r="J15" s="75"/>
    </row>
    <row r="16" spans="2:10" s="3" customFormat="1" ht="21.75" customHeight="1" x14ac:dyDescent="0.3">
      <c r="B16" s="139"/>
      <c r="C16" s="140"/>
      <c r="D16" s="141"/>
      <c r="E16" s="142"/>
      <c r="F16" s="130"/>
      <c r="G16" s="45" t="s">
        <v>84</v>
      </c>
      <c r="H16" s="40" t="s">
        <v>95</v>
      </c>
      <c r="I16" s="81"/>
      <c r="J16" s="75"/>
    </row>
    <row r="17" spans="2:10" s="3" customFormat="1" ht="21.75" customHeight="1" x14ac:dyDescent="0.3">
      <c r="B17" s="135" t="s">
        <v>12</v>
      </c>
      <c r="C17" s="126" t="s">
        <v>24</v>
      </c>
      <c r="D17" s="127" t="s">
        <v>57</v>
      </c>
      <c r="E17" s="136" t="s">
        <v>11</v>
      </c>
      <c r="F17" s="144" t="s">
        <v>60</v>
      </c>
      <c r="G17" s="46" t="s">
        <v>82</v>
      </c>
      <c r="H17" s="39" t="s">
        <v>59</v>
      </c>
      <c r="I17" s="82"/>
      <c r="J17" s="76"/>
    </row>
    <row r="18" spans="2:10" s="3" customFormat="1" ht="21.75" customHeight="1" x14ac:dyDescent="0.3">
      <c r="B18" s="135"/>
      <c r="C18" s="126"/>
      <c r="D18" s="127"/>
      <c r="E18" s="136"/>
      <c r="F18" s="144"/>
      <c r="G18" s="47" t="s">
        <v>83</v>
      </c>
      <c r="H18" s="51" t="s">
        <v>96</v>
      </c>
      <c r="I18" s="82"/>
      <c r="J18" s="76"/>
    </row>
    <row r="19" spans="2:10" s="3" customFormat="1" ht="21.75" customHeight="1" x14ac:dyDescent="0.3">
      <c r="B19" s="135"/>
      <c r="C19" s="126"/>
      <c r="D19" s="127"/>
      <c r="E19" s="136"/>
      <c r="F19" s="144"/>
      <c r="G19" s="47" t="s">
        <v>84</v>
      </c>
      <c r="H19" s="39" t="s">
        <v>95</v>
      </c>
      <c r="I19" s="82"/>
      <c r="J19" s="76"/>
    </row>
    <row r="20" spans="2:10" s="3" customFormat="1" ht="21.75" customHeight="1" x14ac:dyDescent="0.3">
      <c r="B20" s="125" t="s">
        <v>13</v>
      </c>
      <c r="C20" s="131" t="s">
        <v>14</v>
      </c>
      <c r="D20" s="132" t="s">
        <v>57</v>
      </c>
      <c r="E20" s="130" t="s">
        <v>11</v>
      </c>
      <c r="F20" s="130" t="s">
        <v>60</v>
      </c>
      <c r="G20" s="45" t="s">
        <v>82</v>
      </c>
      <c r="H20" s="40" t="s">
        <v>59</v>
      </c>
      <c r="I20" s="83"/>
      <c r="J20" s="77"/>
    </row>
    <row r="21" spans="2:10" s="3" customFormat="1" ht="21.75" customHeight="1" x14ac:dyDescent="0.3">
      <c r="B21" s="125"/>
      <c r="C21" s="131"/>
      <c r="D21" s="132"/>
      <c r="E21" s="130"/>
      <c r="F21" s="130"/>
      <c r="G21" s="45" t="s">
        <v>83</v>
      </c>
      <c r="H21" s="49" t="s">
        <v>96</v>
      </c>
      <c r="I21" s="83"/>
      <c r="J21" s="77"/>
    </row>
    <row r="22" spans="2:10" s="3" customFormat="1" ht="21.75" customHeight="1" x14ac:dyDescent="0.3">
      <c r="B22" s="125"/>
      <c r="C22" s="131"/>
      <c r="D22" s="132"/>
      <c r="E22" s="130"/>
      <c r="F22" s="130"/>
      <c r="G22" s="45" t="s">
        <v>84</v>
      </c>
      <c r="H22" s="40" t="s">
        <v>95</v>
      </c>
      <c r="I22" s="83"/>
      <c r="J22" s="77"/>
    </row>
    <row r="23" spans="2:10" s="4" customFormat="1" ht="72.75" customHeight="1" thickBot="1" x14ac:dyDescent="0.35">
      <c r="B23" s="23" t="s">
        <v>44</v>
      </c>
      <c r="C23" s="24" t="s">
        <v>16</v>
      </c>
      <c r="D23" s="17" t="s">
        <v>1</v>
      </c>
      <c r="E23" s="38" t="s">
        <v>50</v>
      </c>
      <c r="F23" s="17" t="s">
        <v>8</v>
      </c>
      <c r="G23" s="48" t="s">
        <v>80</v>
      </c>
      <c r="H23" s="53" t="s">
        <v>52</v>
      </c>
      <c r="I23" s="84" t="s">
        <v>54</v>
      </c>
      <c r="J23" s="55"/>
    </row>
    <row r="24" spans="2:10" s="4" customFormat="1" ht="15" customHeight="1" x14ac:dyDescent="0.3">
      <c r="C24" s="20"/>
      <c r="D24" s="18"/>
      <c r="F24" s="21"/>
    </row>
    <row r="25" spans="2:10" s="4" customFormat="1" ht="15" customHeight="1" x14ac:dyDescent="0.3">
      <c r="D25" s="18"/>
      <c r="F25" s="21"/>
    </row>
    <row r="26" spans="2:10" s="4" customFormat="1" ht="15" customHeight="1" x14ac:dyDescent="0.3">
      <c r="C26" s="21"/>
      <c r="D26" s="18"/>
      <c r="F26" s="21"/>
    </row>
  </sheetData>
  <mergeCells count="33">
    <mergeCell ref="B4:B6"/>
    <mergeCell ref="C4:C6"/>
    <mergeCell ref="D4:D6"/>
    <mergeCell ref="E4:E6"/>
    <mergeCell ref="F4:F6"/>
    <mergeCell ref="J4:J6"/>
    <mergeCell ref="E17:E19"/>
    <mergeCell ref="B10:B12"/>
    <mergeCell ref="C10:C12"/>
    <mergeCell ref="D10:D12"/>
    <mergeCell ref="B14:B16"/>
    <mergeCell ref="C14:C16"/>
    <mergeCell ref="D14:D16"/>
    <mergeCell ref="E14:E16"/>
    <mergeCell ref="B7:B9"/>
    <mergeCell ref="F17:F19"/>
    <mergeCell ref="F7:F9"/>
    <mergeCell ref="F14:F16"/>
    <mergeCell ref="C7:C9"/>
    <mergeCell ref="D7:D9"/>
    <mergeCell ref="E7:E9"/>
    <mergeCell ref="B20:B22"/>
    <mergeCell ref="C17:C19"/>
    <mergeCell ref="D17:D19"/>
    <mergeCell ref="J7:J9"/>
    <mergeCell ref="J10:J12"/>
    <mergeCell ref="F20:F22"/>
    <mergeCell ref="C20:C22"/>
    <mergeCell ref="D20:D22"/>
    <mergeCell ref="E20:E22"/>
    <mergeCell ref="E10:E12"/>
    <mergeCell ref="F10:F12"/>
    <mergeCell ref="B17:B19"/>
  </mergeCells>
  <hyperlinks>
    <hyperlink ref="H5" r:id="rId1" display="https://seriestoriche.istat.it/index.php?id=1&amp;no_cache=1&amp;tx_usercento_centofe%5Bcategoria%5D=2&amp;tx_usercento_centofe%5Baction%5D=show&amp;tx_usercento_centofe%5Bcontroller%5D=Categoria&amp;cHash=5dc94093f50e10c9e55a034d4c6ba123" xr:uid="{00000000-0004-0000-0000-000000000000}"/>
    <hyperlink ref="H13" r:id="rId2" display="https://infostat.bancaditalia.it/inquiry/home?spyglass/taxo:CUBESET=/PRINC_IND_00&amp;ITEMSELEZ=PRINC_IND_08:false&amp;OPEN=false/&amp;ep:LC=IT&amp;COMM=BANKITALIA&amp;ENV=LIVE&amp;CTX=DIFF&amp;IDX=1&amp;/view:CUBEIDS=" xr:uid="{00000000-0004-0000-0000-000001000000}"/>
    <hyperlink ref="H23" r:id="rId3" display="https://infostat.bancaditalia.it/inquiry/home?spyglass/taxo:CUBESET=/PUBBL_00/PUBBL_00_02_01_01/TCCE0350&amp;ITEMSELEZ=FPI_FP.M.IT.S13.MGD04.SBI3.101.112.FAV.EUR.EDP:false&amp;OPEN=false/&amp;ep:LC=IT&amp;COMM=BANKITALIA&amp;ENV=LIVE&amp;CTX=DIFF&amp;IDX=2&amp;/view:CUBEIDS=" xr:uid="{00000000-0004-0000-0000-000002000000}"/>
    <hyperlink ref="H14" r:id="rId4" display="https://www.imf.org/external/datamapper/datasets/FPP" xr:uid="{00000000-0004-0000-0000-000003000000}"/>
    <hyperlink ref="H17" r:id="rId5" display="https://www.imf.org/external/datamapper/datasets/FPP" xr:uid="{00000000-0004-0000-0000-000004000000}"/>
    <hyperlink ref="H20" r:id="rId6" display="https://www.imf.org/external/datamapper/datasets/FPP" xr:uid="{00000000-0004-0000-0000-000005000000}"/>
    <hyperlink ref="H4" r:id="rId7" location="/it/dw/categories/IT1,POP,1.0/POP_POPULATION/DCIS_POPRES1" display="https://esploradati.istat.it/databrowser/ - /it/dw/categories/IT1,POP,1.0/POP_POPULATION/DCIS_POPRES1" xr:uid="{00000000-0004-0000-0000-000006000000}"/>
    <hyperlink ref="H8" r:id="rId8" xr:uid="{00000000-0004-0000-0000-000007000000}"/>
    <hyperlink ref="H11" r:id="rId9" xr:uid="{00000000-0004-0000-0000-000008000000}"/>
    <hyperlink ref="H6" r:id="rId10" xr:uid="{00000000-0004-0000-0000-000009000000}"/>
    <hyperlink ref="H12" r:id="rId11" xr:uid="{00000000-0004-0000-0000-00000A000000}"/>
    <hyperlink ref="H9" r:id="rId12" xr:uid="{00000000-0004-0000-0000-00000B000000}"/>
    <hyperlink ref="H7" r:id="rId13" location="/it/dw/categories/IT1,DATAWAREHOUSE,1.0/UP_ACC_ANNUAL" display="/it/dw/categories/IT1,DATAWAREHOUSE,1.0/UP_ACC_ANNUAL" xr:uid="{00000000-0004-0000-0000-00000C000000}"/>
    <hyperlink ref="H10" r:id="rId14" location="/it/dw/categories/IT1,DATAWAREHOUSE,1.0/UP_ACC_ANNUAL" display="/it/dw/categories/IT1,DATAWAREHOUSE,1.0/UP_ACC_ANNUAL" xr:uid="{00000000-0004-0000-0000-00000D000000}"/>
    <hyperlink ref="H16" r:id="rId15" location="/it/dw/categories/IT1,DATAWAREHOUSE,1.0/UP_ACC_PUBAM/UP_DCCN_FPA" display="/it/dw/categories/IT1,DATAWAREHOUSE,1.0/UP_ACC_PUBAM/UP_DCCN_FPA" xr:uid="{00000000-0004-0000-0000-00000E000000}"/>
    <hyperlink ref="H19" r:id="rId16" location="/it/dw/categories/IT1,DATAWAREHOUSE,1.0/UP_ACC_PUBAM/UP_DCCN_FPA" display="/it/dw/categories/IT1,DATAWAREHOUSE,1.0/UP_ACC_PUBAM/UP_DCCN_FPA" xr:uid="{00000000-0004-0000-0000-00000F000000}"/>
    <hyperlink ref="H22" r:id="rId17" location="/it/dw/categories/IT1,DATAWAREHOUSE,1.0/UP_ACC_PUBAM/UP_DCCN_FPA" display="/it/dw/categories/IT1,DATAWAREHOUSE,1.0/UP_ACC_PUBAM/UP_DCCN_FPA" xr:uid="{00000000-0004-0000-0000-000010000000}"/>
    <hyperlink ref="H15" r:id="rId18" display="Base dati stitistica | Banca d'italia" xr:uid="{00000000-0004-0000-0000-000011000000}"/>
    <hyperlink ref="H18" r:id="rId19" display="Base dati stitistica | Banca d'italia" xr:uid="{00000000-0004-0000-0000-000012000000}"/>
    <hyperlink ref="H21" r:id="rId20" display="Base dati stitistica | Banca d'italia" xr:uid="{00000000-0004-0000-0000-000013000000}"/>
  </hyperlinks>
  <pageMargins left="0.7" right="0.7" top="0.75" bottom="0.75" header="0.3" footer="0.3"/>
  <pageSetup paperSize="9" orientation="portrait" r:id="rId21"/>
  <drawing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N88"/>
  <sheetViews>
    <sheetView showGridLines="0" tabSelected="1" zoomScale="115" zoomScaleNormal="115" workbookViewId="0">
      <pane xSplit="5" ySplit="3" topLeftCell="FL10" activePane="bottomRight" state="frozen"/>
      <selection pane="topRight" activeCell="F1" sqref="F1"/>
      <selection pane="bottomLeft" activeCell="A3" sqref="A3"/>
      <selection pane="bottomRight" activeCell="FN15" sqref="FN15"/>
    </sheetView>
  </sheetViews>
  <sheetFormatPr defaultColWidth="9.109375" defaultRowHeight="14.4" x14ac:dyDescent="0.3"/>
  <cols>
    <col min="1" max="1" width="2.44140625" style="1" customWidth="1"/>
    <col min="2" max="2" width="7.6640625" style="1" customWidth="1"/>
    <col min="3" max="3" width="38.33203125" style="1" customWidth="1"/>
    <col min="4" max="4" width="29.44140625" style="1" customWidth="1"/>
    <col min="5" max="5" width="20.109375" style="1" customWidth="1"/>
    <col min="6" max="118" width="11" style="1" bestFit="1" customWidth="1"/>
    <col min="119" max="119" width="11.88671875" style="1" bestFit="1" customWidth="1"/>
    <col min="120" max="120" width="11" style="1" bestFit="1" customWidth="1"/>
    <col min="121" max="170" width="11.88671875" style="1" bestFit="1" customWidth="1"/>
    <col min="171" max="172" width="11.6640625" style="1" customWidth="1"/>
    <col min="173" max="173" width="14.88671875" style="1" customWidth="1"/>
    <col min="174" max="175" width="9.33203125" style="1" bestFit="1" customWidth="1"/>
    <col min="176" max="16384" width="9.109375" style="1"/>
  </cols>
  <sheetData>
    <row r="1" spans="2:196" ht="8.25" customHeight="1" x14ac:dyDescent="0.3"/>
    <row r="2" spans="2:196" x14ac:dyDescent="0.3">
      <c r="B2" s="85" t="s">
        <v>121</v>
      </c>
      <c r="C2" s="85" t="s">
        <v>55</v>
      </c>
      <c r="D2" s="119" t="s">
        <v>48</v>
      </c>
      <c r="E2" s="119" t="s">
        <v>17</v>
      </c>
      <c r="F2" s="120">
        <v>1861</v>
      </c>
      <c r="G2" s="120">
        <v>1862</v>
      </c>
      <c r="H2" s="120">
        <v>1863</v>
      </c>
      <c r="I2" s="120">
        <v>1864</v>
      </c>
      <c r="J2" s="120">
        <v>1865</v>
      </c>
      <c r="K2" s="120">
        <v>1866</v>
      </c>
      <c r="L2" s="120">
        <v>1867</v>
      </c>
      <c r="M2" s="120">
        <v>1868</v>
      </c>
      <c r="N2" s="120">
        <v>1869</v>
      </c>
      <c r="O2" s="120">
        <v>1870</v>
      </c>
      <c r="P2" s="120">
        <v>1871</v>
      </c>
      <c r="Q2" s="120">
        <v>1872</v>
      </c>
      <c r="R2" s="120">
        <v>1873</v>
      </c>
      <c r="S2" s="120">
        <v>1874</v>
      </c>
      <c r="T2" s="120">
        <v>1875</v>
      </c>
      <c r="U2" s="120">
        <v>1876</v>
      </c>
      <c r="V2" s="120">
        <v>1877</v>
      </c>
      <c r="W2" s="120">
        <v>1878</v>
      </c>
      <c r="X2" s="120">
        <v>1879</v>
      </c>
      <c r="Y2" s="120">
        <v>1880</v>
      </c>
      <c r="Z2" s="120">
        <v>1881</v>
      </c>
      <c r="AA2" s="120">
        <v>1882</v>
      </c>
      <c r="AB2" s="120">
        <v>1883</v>
      </c>
      <c r="AC2" s="120">
        <v>1884</v>
      </c>
      <c r="AD2" s="120">
        <v>1885</v>
      </c>
      <c r="AE2" s="120">
        <v>1886</v>
      </c>
      <c r="AF2" s="120">
        <v>1887</v>
      </c>
      <c r="AG2" s="120">
        <v>1888</v>
      </c>
      <c r="AH2" s="120">
        <v>1889</v>
      </c>
      <c r="AI2" s="120">
        <v>1890</v>
      </c>
      <c r="AJ2" s="120">
        <v>1891</v>
      </c>
      <c r="AK2" s="120">
        <v>1892</v>
      </c>
      <c r="AL2" s="120">
        <v>1893</v>
      </c>
      <c r="AM2" s="120">
        <v>1894</v>
      </c>
      <c r="AN2" s="120">
        <v>1895</v>
      </c>
      <c r="AO2" s="120">
        <v>1896</v>
      </c>
      <c r="AP2" s="120">
        <v>1897</v>
      </c>
      <c r="AQ2" s="120">
        <v>1898</v>
      </c>
      <c r="AR2" s="120">
        <v>1899</v>
      </c>
      <c r="AS2" s="120">
        <v>1900</v>
      </c>
      <c r="AT2" s="120">
        <v>1901</v>
      </c>
      <c r="AU2" s="120">
        <v>1902</v>
      </c>
      <c r="AV2" s="120">
        <v>1903</v>
      </c>
      <c r="AW2" s="120">
        <v>1904</v>
      </c>
      <c r="AX2" s="120">
        <v>1905</v>
      </c>
      <c r="AY2" s="120">
        <v>1906</v>
      </c>
      <c r="AZ2" s="120">
        <v>1907</v>
      </c>
      <c r="BA2" s="120">
        <v>1908</v>
      </c>
      <c r="BB2" s="120">
        <v>1909</v>
      </c>
      <c r="BC2" s="120">
        <v>1910</v>
      </c>
      <c r="BD2" s="120">
        <v>1911</v>
      </c>
      <c r="BE2" s="120">
        <v>1912</v>
      </c>
      <c r="BF2" s="120">
        <v>1913</v>
      </c>
      <c r="BG2" s="120">
        <v>1914</v>
      </c>
      <c r="BH2" s="120">
        <v>1915</v>
      </c>
      <c r="BI2" s="120">
        <v>1916</v>
      </c>
      <c r="BJ2" s="120">
        <v>1917</v>
      </c>
      <c r="BK2" s="120">
        <v>1918</v>
      </c>
      <c r="BL2" s="120">
        <v>1919</v>
      </c>
      <c r="BM2" s="120">
        <v>1920</v>
      </c>
      <c r="BN2" s="120">
        <v>1921</v>
      </c>
      <c r="BO2" s="120">
        <v>1922</v>
      </c>
      <c r="BP2" s="120">
        <v>1923</v>
      </c>
      <c r="BQ2" s="120">
        <v>1924</v>
      </c>
      <c r="BR2" s="120">
        <v>1925</v>
      </c>
      <c r="BS2" s="120">
        <v>1926</v>
      </c>
      <c r="BT2" s="120">
        <v>1927</v>
      </c>
      <c r="BU2" s="120">
        <v>1928</v>
      </c>
      <c r="BV2" s="120">
        <v>1929</v>
      </c>
      <c r="BW2" s="120">
        <v>1930</v>
      </c>
      <c r="BX2" s="120">
        <v>1931</v>
      </c>
      <c r="BY2" s="120">
        <v>1932</v>
      </c>
      <c r="BZ2" s="120">
        <v>1933</v>
      </c>
      <c r="CA2" s="120">
        <v>1934</v>
      </c>
      <c r="CB2" s="120">
        <v>1935</v>
      </c>
      <c r="CC2" s="120">
        <v>1936</v>
      </c>
      <c r="CD2" s="120">
        <v>1937</v>
      </c>
      <c r="CE2" s="120">
        <v>1938</v>
      </c>
      <c r="CF2" s="120">
        <v>1939</v>
      </c>
      <c r="CG2" s="120">
        <v>1940</v>
      </c>
      <c r="CH2" s="120">
        <v>1941</v>
      </c>
      <c r="CI2" s="120">
        <v>1942</v>
      </c>
      <c r="CJ2" s="120">
        <v>1943</v>
      </c>
      <c r="CK2" s="120">
        <v>1944</v>
      </c>
      <c r="CL2" s="120">
        <v>1945</v>
      </c>
      <c r="CM2" s="120">
        <v>1946</v>
      </c>
      <c r="CN2" s="120">
        <v>1947</v>
      </c>
      <c r="CO2" s="120">
        <v>1948</v>
      </c>
      <c r="CP2" s="120">
        <v>1949</v>
      </c>
      <c r="CQ2" s="120">
        <v>1950</v>
      </c>
      <c r="CR2" s="120">
        <v>1951</v>
      </c>
      <c r="CS2" s="120">
        <v>1952</v>
      </c>
      <c r="CT2" s="120">
        <v>1953</v>
      </c>
      <c r="CU2" s="120">
        <v>1954</v>
      </c>
      <c r="CV2" s="120">
        <v>1955</v>
      </c>
      <c r="CW2" s="120">
        <v>1956</v>
      </c>
      <c r="CX2" s="120">
        <v>1957</v>
      </c>
      <c r="CY2" s="120">
        <v>1958</v>
      </c>
      <c r="CZ2" s="120">
        <v>1959</v>
      </c>
      <c r="DA2" s="120">
        <v>1960</v>
      </c>
      <c r="DB2" s="120">
        <v>1961</v>
      </c>
      <c r="DC2" s="120">
        <v>1962</v>
      </c>
      <c r="DD2" s="120">
        <v>1963</v>
      </c>
      <c r="DE2" s="120">
        <v>1964</v>
      </c>
      <c r="DF2" s="120">
        <v>1965</v>
      </c>
      <c r="DG2" s="120">
        <v>1966</v>
      </c>
      <c r="DH2" s="120">
        <v>1967</v>
      </c>
      <c r="DI2" s="120">
        <v>1968</v>
      </c>
      <c r="DJ2" s="120">
        <v>1969</v>
      </c>
      <c r="DK2" s="120">
        <v>1970</v>
      </c>
      <c r="DL2" s="120">
        <v>1971</v>
      </c>
      <c r="DM2" s="120">
        <v>1972</v>
      </c>
      <c r="DN2" s="120">
        <v>1973</v>
      </c>
      <c r="DO2" s="120">
        <v>1974</v>
      </c>
      <c r="DP2" s="120">
        <v>1975</v>
      </c>
      <c r="DQ2" s="120">
        <v>1976</v>
      </c>
      <c r="DR2" s="120">
        <v>1977</v>
      </c>
      <c r="DS2" s="120">
        <v>1978</v>
      </c>
      <c r="DT2" s="120">
        <v>1979</v>
      </c>
      <c r="DU2" s="120">
        <v>1980</v>
      </c>
      <c r="DV2" s="120">
        <v>1981</v>
      </c>
      <c r="DW2" s="120">
        <v>1982</v>
      </c>
      <c r="DX2" s="120">
        <v>1983</v>
      </c>
      <c r="DY2" s="120">
        <v>1984</v>
      </c>
      <c r="DZ2" s="120">
        <v>1985</v>
      </c>
      <c r="EA2" s="120">
        <v>1986</v>
      </c>
      <c r="EB2" s="120">
        <v>1987</v>
      </c>
      <c r="EC2" s="120">
        <v>1988</v>
      </c>
      <c r="ED2" s="120">
        <v>1989</v>
      </c>
      <c r="EE2" s="120">
        <v>1990</v>
      </c>
      <c r="EF2" s="120">
        <v>1991</v>
      </c>
      <c r="EG2" s="120">
        <v>1992</v>
      </c>
      <c r="EH2" s="120">
        <v>1993</v>
      </c>
      <c r="EI2" s="120">
        <v>1994</v>
      </c>
      <c r="EJ2" s="120">
        <v>1995</v>
      </c>
      <c r="EK2" s="120">
        <v>1996</v>
      </c>
      <c r="EL2" s="120">
        <v>1997</v>
      </c>
      <c r="EM2" s="120">
        <v>1998</v>
      </c>
      <c r="EN2" s="120">
        <v>1999</v>
      </c>
      <c r="EO2" s="120">
        <v>2000</v>
      </c>
      <c r="EP2" s="120">
        <v>2001</v>
      </c>
      <c r="EQ2" s="120">
        <v>2002</v>
      </c>
      <c r="ER2" s="120">
        <v>2003</v>
      </c>
      <c r="ES2" s="120">
        <v>2004</v>
      </c>
      <c r="ET2" s="120">
        <v>2005</v>
      </c>
      <c r="EU2" s="120">
        <v>2006</v>
      </c>
      <c r="EV2" s="120">
        <v>2007</v>
      </c>
      <c r="EW2" s="120">
        <v>2008</v>
      </c>
      <c r="EX2" s="120">
        <v>2009</v>
      </c>
      <c r="EY2" s="120">
        <v>2010</v>
      </c>
      <c r="EZ2" s="120">
        <v>2011</v>
      </c>
      <c r="FA2" s="120">
        <v>2012</v>
      </c>
      <c r="FB2" s="120">
        <v>2013</v>
      </c>
      <c r="FC2" s="120">
        <v>2014</v>
      </c>
      <c r="FD2" s="120">
        <v>2015</v>
      </c>
      <c r="FE2" s="120">
        <v>2016</v>
      </c>
      <c r="FF2" s="120">
        <v>2017</v>
      </c>
      <c r="FG2" s="120">
        <v>2018</v>
      </c>
      <c r="FH2" s="121">
        <v>2019</v>
      </c>
      <c r="FI2" s="119">
        <v>2020</v>
      </c>
      <c r="FJ2" s="119">
        <v>2021</v>
      </c>
      <c r="FK2" s="119">
        <v>2022</v>
      </c>
      <c r="FL2" s="120">
        <v>2023</v>
      </c>
      <c r="FM2" s="121">
        <v>2024</v>
      </c>
      <c r="FN2" s="121">
        <v>2025</v>
      </c>
    </row>
    <row r="3" spans="2:196" x14ac:dyDescent="0.3">
      <c r="B3" s="86" t="s">
        <v>51</v>
      </c>
      <c r="C3" s="29" t="s">
        <v>69</v>
      </c>
      <c r="D3" s="118" t="s">
        <v>19</v>
      </c>
      <c r="E3" s="30" t="s">
        <v>18</v>
      </c>
      <c r="F3" s="31">
        <v>26150</v>
      </c>
      <c r="G3" s="31">
        <v>26328</v>
      </c>
      <c r="H3" s="31">
        <v>26507</v>
      </c>
      <c r="I3" s="31">
        <v>26712</v>
      </c>
      <c r="J3" s="31">
        <v>26915</v>
      </c>
      <c r="K3" s="31">
        <v>27131</v>
      </c>
      <c r="L3" s="31">
        <v>27381</v>
      </c>
      <c r="M3" s="31">
        <v>27440</v>
      </c>
      <c r="N3" s="31">
        <v>27561</v>
      </c>
      <c r="O3" s="31">
        <v>27801</v>
      </c>
      <c r="P3" s="31">
        <v>27974</v>
      </c>
      <c r="Q3" s="31">
        <v>28151</v>
      </c>
      <c r="R3" s="31">
        <v>28314</v>
      </c>
      <c r="S3" s="31">
        <v>28459</v>
      </c>
      <c r="T3" s="31">
        <v>28551</v>
      </c>
      <c r="U3" s="31">
        <v>28709</v>
      </c>
      <c r="V3" s="31">
        <v>28964</v>
      </c>
      <c r="W3" s="31">
        <v>29169</v>
      </c>
      <c r="X3" s="31">
        <v>29334</v>
      </c>
      <c r="Y3" s="31">
        <v>29516</v>
      </c>
      <c r="Z3" s="31">
        <v>29552</v>
      </c>
      <c r="AA3" s="31">
        <v>29791</v>
      </c>
      <c r="AB3" s="31">
        <v>30005</v>
      </c>
      <c r="AC3" s="31">
        <v>30221</v>
      </c>
      <c r="AD3" s="31">
        <v>30511</v>
      </c>
      <c r="AE3" s="31">
        <v>30776</v>
      </c>
      <c r="AF3" s="31">
        <v>30937</v>
      </c>
      <c r="AG3" s="31">
        <v>31160</v>
      </c>
      <c r="AH3" s="31">
        <v>31325</v>
      </c>
      <c r="AI3" s="31">
        <v>31611</v>
      </c>
      <c r="AJ3" s="31">
        <v>31792</v>
      </c>
      <c r="AK3" s="31">
        <v>31992</v>
      </c>
      <c r="AL3" s="31">
        <v>32189</v>
      </c>
      <c r="AM3" s="31">
        <v>32417</v>
      </c>
      <c r="AN3" s="31">
        <v>32608</v>
      </c>
      <c r="AO3" s="31">
        <v>32770</v>
      </c>
      <c r="AP3" s="31">
        <v>32955</v>
      </c>
      <c r="AQ3" s="31">
        <v>33200</v>
      </c>
      <c r="AR3" s="31">
        <v>33369</v>
      </c>
      <c r="AS3" s="31">
        <v>33605</v>
      </c>
      <c r="AT3" s="31">
        <v>33739</v>
      </c>
      <c r="AU3" s="31">
        <v>34015</v>
      </c>
      <c r="AV3" s="31">
        <v>34316</v>
      </c>
      <c r="AW3" s="31">
        <v>34555</v>
      </c>
      <c r="AX3" s="31">
        <v>34875</v>
      </c>
      <c r="AY3" s="31">
        <v>35147</v>
      </c>
      <c r="AZ3" s="31">
        <v>35446</v>
      </c>
      <c r="BA3" s="31">
        <v>35742</v>
      </c>
      <c r="BB3" s="31">
        <v>36055</v>
      </c>
      <c r="BC3" s="31">
        <v>36370</v>
      </c>
      <c r="BD3" s="31">
        <v>36774</v>
      </c>
      <c r="BE3" s="31">
        <v>37059</v>
      </c>
      <c r="BF3" s="31">
        <v>37241</v>
      </c>
      <c r="BG3" s="31">
        <v>37255</v>
      </c>
      <c r="BH3" s="31">
        <v>37797</v>
      </c>
      <c r="BI3" s="31">
        <v>38166</v>
      </c>
      <c r="BJ3" s="31">
        <v>38118</v>
      </c>
      <c r="BK3" s="31">
        <v>37844</v>
      </c>
      <c r="BL3" s="31">
        <v>37195</v>
      </c>
      <c r="BM3" s="31">
        <v>37304</v>
      </c>
      <c r="BN3" s="31">
        <v>37491</v>
      </c>
      <c r="BO3" s="31">
        <v>37890</v>
      </c>
      <c r="BP3" s="31">
        <v>38281</v>
      </c>
      <c r="BQ3" s="31">
        <v>38629</v>
      </c>
      <c r="BR3" s="31">
        <v>38990</v>
      </c>
      <c r="BS3" s="31">
        <v>39339</v>
      </c>
      <c r="BT3" s="31">
        <v>39665</v>
      </c>
      <c r="BU3" s="31">
        <v>40030</v>
      </c>
      <c r="BV3" s="31">
        <v>40342</v>
      </c>
      <c r="BW3" s="31">
        <v>40595</v>
      </c>
      <c r="BX3" s="31">
        <v>40987</v>
      </c>
      <c r="BY3" s="31">
        <v>41277</v>
      </c>
      <c r="BZ3" s="31">
        <v>41585</v>
      </c>
      <c r="CA3" s="31">
        <v>41921</v>
      </c>
      <c r="CB3" s="31">
        <v>42265</v>
      </c>
      <c r="CC3" s="31">
        <v>42592</v>
      </c>
      <c r="CD3" s="31">
        <v>42908</v>
      </c>
      <c r="CE3" s="31">
        <v>43228</v>
      </c>
      <c r="CF3" s="31">
        <v>43610</v>
      </c>
      <c r="CG3" s="31">
        <v>44119</v>
      </c>
      <c r="CH3" s="31">
        <v>44562</v>
      </c>
      <c r="CI3" s="31">
        <v>44885</v>
      </c>
      <c r="CJ3" s="31">
        <v>45119</v>
      </c>
      <c r="CK3" s="31">
        <v>45235</v>
      </c>
      <c r="CL3" s="31">
        <v>45344</v>
      </c>
      <c r="CM3" s="31">
        <v>45540</v>
      </c>
      <c r="CN3" s="31">
        <v>45910</v>
      </c>
      <c r="CO3" s="31">
        <v>46210</v>
      </c>
      <c r="CP3" s="31">
        <v>46552</v>
      </c>
      <c r="CQ3" s="31">
        <v>46914</v>
      </c>
      <c r="CR3" s="31">
        <v>47295</v>
      </c>
      <c r="CS3" s="31">
        <v>47540</v>
      </c>
      <c r="CT3" s="31">
        <v>47792.1</v>
      </c>
      <c r="CU3" s="31">
        <v>48122.6</v>
      </c>
      <c r="CV3" s="31">
        <v>48476.7</v>
      </c>
      <c r="CW3" s="31">
        <v>48788.5</v>
      </c>
      <c r="CX3" s="31">
        <v>49053.599999999999</v>
      </c>
      <c r="CY3" s="31">
        <v>49312.7</v>
      </c>
      <c r="CZ3" s="31">
        <v>49640.1</v>
      </c>
      <c r="DA3" s="31">
        <v>50025.5</v>
      </c>
      <c r="DB3" s="31">
        <v>50373.9</v>
      </c>
      <c r="DC3" s="31">
        <v>50698.8</v>
      </c>
      <c r="DD3" s="31">
        <v>51060.1</v>
      </c>
      <c r="DE3" s="31">
        <v>51443.9</v>
      </c>
      <c r="DF3" s="31">
        <v>51906.8</v>
      </c>
      <c r="DG3" s="31">
        <v>52317.9</v>
      </c>
      <c r="DH3" s="31">
        <v>52720.1</v>
      </c>
      <c r="DI3" s="31">
        <v>53080.9</v>
      </c>
      <c r="DJ3" s="31">
        <v>53390.6</v>
      </c>
      <c r="DK3" s="31">
        <v>53685.3</v>
      </c>
      <c r="DL3" s="31">
        <v>53958.400000000001</v>
      </c>
      <c r="DM3" s="31">
        <v>54188.578999999998</v>
      </c>
      <c r="DN3" s="31">
        <v>54574.110999999997</v>
      </c>
      <c r="DO3" s="31">
        <v>54928.7</v>
      </c>
      <c r="DP3" s="31">
        <v>55293.036</v>
      </c>
      <c r="DQ3" s="31">
        <v>55588.966</v>
      </c>
      <c r="DR3" s="31">
        <v>55847.553</v>
      </c>
      <c r="DS3" s="31">
        <v>56063.269</v>
      </c>
      <c r="DT3" s="31">
        <v>56247.017</v>
      </c>
      <c r="DU3" s="31">
        <v>56388.480000000003</v>
      </c>
      <c r="DV3" s="31">
        <v>56479.285000000003</v>
      </c>
      <c r="DW3" s="31">
        <v>56524.063999999998</v>
      </c>
      <c r="DX3" s="31">
        <v>56563.031000000003</v>
      </c>
      <c r="DY3" s="31">
        <v>56565.116999999998</v>
      </c>
      <c r="DZ3" s="31">
        <v>56588.319000000003</v>
      </c>
      <c r="EA3" s="31">
        <v>56597.822999999997</v>
      </c>
      <c r="EB3" s="31">
        <v>56594.487000000001</v>
      </c>
      <c r="EC3" s="31">
        <v>56609.375</v>
      </c>
      <c r="ED3" s="31">
        <v>56649.201000000001</v>
      </c>
      <c r="EE3" s="31">
        <v>56694.36</v>
      </c>
      <c r="EF3" s="31">
        <v>56744.118999999999</v>
      </c>
      <c r="EG3" s="31">
        <v>56772.923000000003</v>
      </c>
      <c r="EH3" s="31">
        <v>56821.25</v>
      </c>
      <c r="EI3" s="31">
        <v>56842.392</v>
      </c>
      <c r="EJ3" s="31">
        <v>56844.408000000003</v>
      </c>
      <c r="EK3" s="31">
        <v>56844.197</v>
      </c>
      <c r="EL3" s="31">
        <v>56876.364000000001</v>
      </c>
      <c r="EM3" s="31">
        <v>56904.379000000001</v>
      </c>
      <c r="EN3" s="31">
        <v>56909.108999999997</v>
      </c>
      <c r="EO3" s="31">
        <v>56923.523999999998</v>
      </c>
      <c r="EP3" s="31">
        <v>56960.692000000003</v>
      </c>
      <c r="EQ3" s="31">
        <v>56987.506999999998</v>
      </c>
      <c r="ER3" s="31">
        <v>57130.506000000001</v>
      </c>
      <c r="ES3" s="31">
        <v>57495.9</v>
      </c>
      <c r="ET3" s="31">
        <v>57874.752999999997</v>
      </c>
      <c r="EU3" s="31">
        <v>58064.214</v>
      </c>
      <c r="EV3" s="31">
        <v>58223.743999999999</v>
      </c>
      <c r="EW3" s="31">
        <v>58652.875</v>
      </c>
      <c r="EX3" s="31">
        <v>59000.586000000003</v>
      </c>
      <c r="EY3" s="31">
        <v>59190.142999999996</v>
      </c>
      <c r="EZ3" s="31">
        <v>59364.69</v>
      </c>
      <c r="FA3" s="31">
        <v>59394.207000000002</v>
      </c>
      <c r="FB3" s="31">
        <v>59685.226999999999</v>
      </c>
      <c r="FC3" s="31">
        <v>60782.667999999998</v>
      </c>
      <c r="FD3" s="31">
        <v>60795.612000000001</v>
      </c>
      <c r="FE3" s="31">
        <v>60665.550999999999</v>
      </c>
      <c r="FF3" s="31">
        <v>60589.445</v>
      </c>
      <c r="FG3" s="31">
        <v>60483.972999999998</v>
      </c>
      <c r="FH3" s="31">
        <v>59816.673000000003</v>
      </c>
      <c r="FI3" s="31">
        <v>59641.487999999998</v>
      </c>
      <c r="FJ3" s="31">
        <v>59236.213000000003</v>
      </c>
      <c r="FK3" s="31">
        <v>59030.133000000002</v>
      </c>
      <c r="FL3" s="31">
        <v>58997.201000000001</v>
      </c>
      <c r="FM3" s="31">
        <v>58971.23</v>
      </c>
      <c r="FN3" s="87">
        <v>58943</v>
      </c>
    </row>
    <row r="4" spans="2:196" x14ac:dyDescent="0.3">
      <c r="B4" s="88" t="s">
        <v>2</v>
      </c>
      <c r="C4" s="25" t="s">
        <v>3</v>
      </c>
      <c r="D4" s="26" t="s">
        <v>102</v>
      </c>
      <c r="E4" s="12" t="s">
        <v>18</v>
      </c>
      <c r="F4" s="89">
        <v>63026.21191660942</v>
      </c>
      <c r="G4" s="89">
        <v>64279.913082433945</v>
      </c>
      <c r="H4" s="89">
        <v>66270.333710303006</v>
      </c>
      <c r="I4" s="89">
        <v>66860.515526818577</v>
      </c>
      <c r="J4" s="89">
        <v>71440.372898800793</v>
      </c>
      <c r="K4" s="89">
        <v>71890.809116102435</v>
      </c>
      <c r="L4" s="89">
        <v>66257.707705677676</v>
      </c>
      <c r="M4" s="89">
        <v>67753.539742111607</v>
      </c>
      <c r="N4" s="89">
        <v>68926.128501708707</v>
      </c>
      <c r="O4" s="89">
        <v>71237.400448515633</v>
      </c>
      <c r="P4" s="89">
        <v>70086.927733593024</v>
      </c>
      <c r="Q4" s="89">
        <v>68973.337545980539</v>
      </c>
      <c r="R4" s="89">
        <v>69012.196766653055</v>
      </c>
      <c r="S4" s="89">
        <v>72965.403703071235</v>
      </c>
      <c r="T4" s="89">
        <v>73566.025810400257</v>
      </c>
      <c r="U4" s="89">
        <v>72171.037797492201</v>
      </c>
      <c r="V4" s="89">
        <v>73276.107738429651</v>
      </c>
      <c r="W4" s="89">
        <v>75641.264130876283</v>
      </c>
      <c r="X4" s="89">
        <v>76288.836549055384</v>
      </c>
      <c r="Y4" s="89">
        <v>77966.13169238581</v>
      </c>
      <c r="Z4" s="89">
        <v>80416.313879596317</v>
      </c>
      <c r="AA4" s="89">
        <v>82059.01564236237</v>
      </c>
      <c r="AB4" s="89">
        <v>83400.322001035704</v>
      </c>
      <c r="AC4" s="89">
        <v>82736.481633553019</v>
      </c>
      <c r="AD4" s="89">
        <v>84752.239214513727</v>
      </c>
      <c r="AE4" s="89">
        <v>87334.879634941579</v>
      </c>
      <c r="AF4" s="89">
        <v>90048.209867830359</v>
      </c>
      <c r="AG4" s="89">
        <v>90219.943951747249</v>
      </c>
      <c r="AH4" s="89">
        <v>87934.919378834675</v>
      </c>
      <c r="AI4" s="89">
        <v>88791.566376001167</v>
      </c>
      <c r="AJ4" s="89">
        <v>90490.91255703874</v>
      </c>
      <c r="AK4" s="89">
        <v>91163.102542695371</v>
      </c>
      <c r="AL4" s="89">
        <v>93174.860330141222</v>
      </c>
      <c r="AM4" s="89">
        <v>94355.977360645978</v>
      </c>
      <c r="AN4" s="89">
        <v>95671.336147317168</v>
      </c>
      <c r="AO4" s="89">
        <v>97587.347379390339</v>
      </c>
      <c r="AP4" s="89">
        <v>98302.664645286408</v>
      </c>
      <c r="AQ4" s="89">
        <v>98639.94669040342</v>
      </c>
      <c r="AR4" s="89">
        <v>100238.31113345537</v>
      </c>
      <c r="AS4" s="89">
        <v>103610.99641869187</v>
      </c>
      <c r="AT4" s="89">
        <v>105735.10692810712</v>
      </c>
      <c r="AU4" s="89">
        <v>108287.87979002857</v>
      </c>
      <c r="AV4" s="89">
        <v>110239.77673805261</v>
      </c>
      <c r="AW4" s="89">
        <v>112950.04699568982</v>
      </c>
      <c r="AX4" s="89">
        <v>116335.10844403562</v>
      </c>
      <c r="AY4" s="89">
        <v>121217.02770282977</v>
      </c>
      <c r="AZ4" s="89">
        <v>124420.07229513722</v>
      </c>
      <c r="BA4" s="89">
        <v>128119.50576607866</v>
      </c>
      <c r="BB4" s="89">
        <v>130272.79921342475</v>
      </c>
      <c r="BC4" s="89">
        <v>131524.77360474766</v>
      </c>
      <c r="BD4" s="89">
        <v>134438.6342289621</v>
      </c>
      <c r="BE4" s="89">
        <v>135616.87952678173</v>
      </c>
      <c r="BF4" s="89">
        <v>142681.69465126583</v>
      </c>
      <c r="BG4" s="89">
        <v>134954.85667257383</v>
      </c>
      <c r="BH4" s="89">
        <v>130042.90383831313</v>
      </c>
      <c r="BI4" s="89">
        <v>142131.05816374853</v>
      </c>
      <c r="BJ4" s="89">
        <v>142400.47215434033</v>
      </c>
      <c r="BK4" s="89">
        <v>137821.41132037662</v>
      </c>
      <c r="BL4" s="89">
        <v>130031.54969221748</v>
      </c>
      <c r="BM4" s="89">
        <v>133522.39821364882</v>
      </c>
      <c r="BN4" s="89">
        <v>129620.05925355446</v>
      </c>
      <c r="BO4" s="89">
        <v>140565.1690259054</v>
      </c>
      <c r="BP4" s="89">
        <v>153631.90098045615</v>
      </c>
      <c r="BQ4" s="89">
        <v>157802.23969180815</v>
      </c>
      <c r="BR4" s="89">
        <v>168689.6464388693</v>
      </c>
      <c r="BS4" s="89">
        <v>170058.37375787084</v>
      </c>
      <c r="BT4" s="89">
        <v>166903.64156774117</v>
      </c>
      <c r="BU4" s="89">
        <v>177458.81105367455</v>
      </c>
      <c r="BV4" s="89">
        <v>186330.75911999345</v>
      </c>
      <c r="BW4" s="89">
        <v>177588.76557817278</v>
      </c>
      <c r="BX4" s="89">
        <v>175761.88697211992</v>
      </c>
      <c r="BY4" s="89">
        <v>179499.6084614477</v>
      </c>
      <c r="BZ4" s="89">
        <v>177378.85176758427</v>
      </c>
      <c r="CA4" s="89">
        <v>176922.02289983199</v>
      </c>
      <c r="CB4" s="89">
        <v>186530.74163820661</v>
      </c>
      <c r="CC4" s="89">
        <v>179905.23736585947</v>
      </c>
      <c r="CD4" s="89">
        <v>197785.26952230485</v>
      </c>
      <c r="CE4" s="89">
        <v>203432.13871221294</v>
      </c>
      <c r="CF4" s="89">
        <v>216162.4979141081</v>
      </c>
      <c r="CG4" s="89">
        <v>212530.87151894838</v>
      </c>
      <c r="CH4" s="89">
        <v>209119.92679342863</v>
      </c>
      <c r="CI4" s="89">
        <v>197645.00622278711</v>
      </c>
      <c r="CJ4" s="89">
        <v>167573.75934325927</v>
      </c>
      <c r="CK4" s="89">
        <v>135149.81081497847</v>
      </c>
      <c r="CL4" s="89">
        <v>121273.06850233024</v>
      </c>
      <c r="CM4" s="89">
        <v>163577.98131322724</v>
      </c>
      <c r="CN4" s="89">
        <v>195011.84098735929</v>
      </c>
      <c r="CO4" s="89">
        <v>210089.46413672002</v>
      </c>
      <c r="CP4" s="89">
        <v>228134.60979258892</v>
      </c>
      <c r="CQ4" s="89">
        <v>247318.45290234705</v>
      </c>
      <c r="CR4" s="89">
        <v>271263.83134469454</v>
      </c>
      <c r="CS4" s="89">
        <v>284153.48314977362</v>
      </c>
      <c r="CT4" s="89">
        <v>305040.10489224491</v>
      </c>
      <c r="CU4" s="89">
        <v>316618.35276004771</v>
      </c>
      <c r="CV4" s="89">
        <v>338697.81298783631</v>
      </c>
      <c r="CW4" s="89">
        <v>355529.96160909825</v>
      </c>
      <c r="CX4" s="89">
        <v>375875.50938130473</v>
      </c>
      <c r="CY4" s="89">
        <v>398208.59106753708</v>
      </c>
      <c r="CZ4" s="89">
        <v>426547.85247058759</v>
      </c>
      <c r="DA4" s="89">
        <v>459420.38881136972</v>
      </c>
      <c r="DB4" s="89">
        <v>498320.00424840016</v>
      </c>
      <c r="DC4" s="89">
        <v>533111.11622218403</v>
      </c>
      <c r="DD4" s="89">
        <v>566254.17248130834</v>
      </c>
      <c r="DE4" s="89">
        <v>588675.34637599753</v>
      </c>
      <c r="DF4" s="89">
        <v>615779.41028917069</v>
      </c>
      <c r="DG4" s="89">
        <v>656931.08645566867</v>
      </c>
      <c r="DH4" s="89">
        <v>707609.32858251617</v>
      </c>
      <c r="DI4" s="89">
        <v>759404.60975601361</v>
      </c>
      <c r="DJ4" s="89">
        <v>809482.02027443575</v>
      </c>
      <c r="DK4" s="89">
        <v>858339.78493983962</v>
      </c>
      <c r="DL4" s="89">
        <v>872200.16621659521</v>
      </c>
      <c r="DM4" s="89">
        <v>902076.72950597049</v>
      </c>
      <c r="DN4" s="89">
        <v>962694.08042289631</v>
      </c>
      <c r="DO4" s="89">
        <v>1011306.4349947181</v>
      </c>
      <c r="DP4" s="89">
        <v>986912.4601322239</v>
      </c>
      <c r="DQ4" s="89">
        <v>1052537.4463207792</v>
      </c>
      <c r="DR4" s="89">
        <v>1075576.3766579337</v>
      </c>
      <c r="DS4" s="89">
        <v>1106755.0943662731</v>
      </c>
      <c r="DT4" s="89">
        <v>1168271.5770915819</v>
      </c>
      <c r="DU4" s="89">
        <v>1204479.0861141009</v>
      </c>
      <c r="DV4" s="89">
        <v>1211184.4938003831</v>
      </c>
      <c r="DW4" s="89">
        <v>1213070.5549937321</v>
      </c>
      <c r="DX4" s="89">
        <v>1224292.7777644794</v>
      </c>
      <c r="DY4" s="89">
        <v>1261176.222346477</v>
      </c>
      <c r="DZ4" s="89">
        <v>1294232.5388311455</v>
      </c>
      <c r="EA4" s="89">
        <v>1329303.9683687193</v>
      </c>
      <c r="EB4" s="89">
        <v>1370073.7779671864</v>
      </c>
      <c r="EC4" s="89">
        <v>1425274.1241891365</v>
      </c>
      <c r="ED4" s="89">
        <v>1471630.1868229806</v>
      </c>
      <c r="EE4" s="89">
        <v>1500804.3694996899</v>
      </c>
      <c r="EF4" s="89">
        <v>1522400.4577349215</v>
      </c>
      <c r="EG4" s="89">
        <v>1533405.8310695293</v>
      </c>
      <c r="EH4" s="89">
        <v>1520601.1363160282</v>
      </c>
      <c r="EI4" s="89">
        <v>1552142.6801541031</v>
      </c>
      <c r="EJ4" s="89">
        <v>1593782.9</v>
      </c>
      <c r="EK4" s="89">
        <v>1615228.6</v>
      </c>
      <c r="EL4" s="89">
        <v>1646333.4</v>
      </c>
      <c r="EM4" s="89">
        <v>1676039.4</v>
      </c>
      <c r="EN4" s="89">
        <v>1704163.2</v>
      </c>
      <c r="EO4" s="89">
        <v>1770320.5</v>
      </c>
      <c r="EP4" s="89">
        <v>1805840.8</v>
      </c>
      <c r="EQ4" s="89">
        <v>1810715.3</v>
      </c>
      <c r="ER4" s="89">
        <v>1811920.4</v>
      </c>
      <c r="ES4" s="89">
        <v>1838628.5</v>
      </c>
      <c r="ET4" s="89">
        <v>1852646.3999999999</v>
      </c>
      <c r="EU4" s="89">
        <v>1885984.4</v>
      </c>
      <c r="EV4" s="89">
        <v>1913563</v>
      </c>
      <c r="EW4" s="89">
        <v>1893984.6</v>
      </c>
      <c r="EX4" s="89">
        <v>1793505.8</v>
      </c>
      <c r="EY4" s="89">
        <v>1820930.4</v>
      </c>
      <c r="EZ4" s="89">
        <v>1833594.3</v>
      </c>
      <c r="FA4" s="89">
        <v>1776290.1</v>
      </c>
      <c r="FB4" s="89">
        <v>1743996.7</v>
      </c>
      <c r="FC4" s="89">
        <v>1743972.5</v>
      </c>
      <c r="FD4" s="89">
        <v>1759418.3</v>
      </c>
      <c r="FE4" s="89">
        <v>1781168.6</v>
      </c>
      <c r="FF4" s="89">
        <v>1809733.2</v>
      </c>
      <c r="FG4" s="89">
        <v>1824693.3</v>
      </c>
      <c r="FH4" s="89">
        <v>1832524.2</v>
      </c>
      <c r="FI4" s="89">
        <v>1670011.9</v>
      </c>
      <c r="FJ4" s="89">
        <v>1819161.7</v>
      </c>
      <c r="FK4" s="89">
        <v>1906866.7</v>
      </c>
      <c r="FL4" s="89">
        <v>1924463.2</v>
      </c>
      <c r="FM4" s="89">
        <v>1939532.5</v>
      </c>
      <c r="FN4" s="90">
        <v>1949997.9</v>
      </c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</row>
    <row r="5" spans="2:196" x14ac:dyDescent="0.3">
      <c r="B5" s="91" t="s">
        <v>91</v>
      </c>
      <c r="C5" s="33" t="s">
        <v>89</v>
      </c>
      <c r="D5" s="32" t="s">
        <v>103</v>
      </c>
      <c r="E5" s="32" t="s">
        <v>110</v>
      </c>
      <c r="F5" s="92">
        <f>F4*1000/AVERAGE(F3,G3)</f>
        <v>2402.005103723824</v>
      </c>
      <c r="G5" s="92">
        <f t="shared" ref="G5:BQ5" si="0">G4*1000/AVERAGE(G3,H3)</f>
        <v>2433.2322544689673</v>
      </c>
      <c r="H5" s="92">
        <f t="shared" si="0"/>
        <v>2490.4764730755182</v>
      </c>
      <c r="I5" s="92">
        <f t="shared" si="0"/>
        <v>2493.5392815864611</v>
      </c>
      <c r="J5" s="92">
        <f t="shared" si="0"/>
        <v>2643.6877067239311</v>
      </c>
      <c r="K5" s="92">
        <f t="shared" si="0"/>
        <v>2637.6140708872335</v>
      </c>
      <c r="L5" s="92">
        <f t="shared" si="0"/>
        <v>2417.238200896652</v>
      </c>
      <c r="M5" s="92">
        <f t="shared" si="0"/>
        <v>2463.7202866170292</v>
      </c>
      <c r="N5" s="92">
        <f t="shared" si="0"/>
        <v>2490.0158412524365</v>
      </c>
      <c r="O5" s="92">
        <f t="shared" si="0"/>
        <v>2554.4563137074188</v>
      </c>
      <c r="P5" s="92">
        <f t="shared" si="0"/>
        <v>2497.5297187917336</v>
      </c>
      <c r="Q5" s="92">
        <f t="shared" si="0"/>
        <v>2443.0474646588345</v>
      </c>
      <c r="R5" s="92">
        <f t="shared" si="0"/>
        <v>2431.1625866751119</v>
      </c>
      <c r="S5" s="92">
        <f t="shared" si="0"/>
        <v>2559.7405263312135</v>
      </c>
      <c r="T5" s="92">
        <f t="shared" si="0"/>
        <v>2569.5433395179971</v>
      </c>
      <c r="U5" s="92">
        <f t="shared" si="0"/>
        <v>2502.7669029699236</v>
      </c>
      <c r="V5" s="92">
        <f t="shared" si="0"/>
        <v>2520.981464518592</v>
      </c>
      <c r="W5" s="92">
        <f t="shared" si="0"/>
        <v>2585.8935142087171</v>
      </c>
      <c r="X5" s="92">
        <f t="shared" si="0"/>
        <v>2592.6537484810665</v>
      </c>
      <c r="Y5" s="92">
        <f t="shared" si="0"/>
        <v>2639.8771481135577</v>
      </c>
      <c r="Z5" s="92">
        <f t="shared" si="0"/>
        <v>2710.2207127916122</v>
      </c>
      <c r="AA5" s="92">
        <f t="shared" si="0"/>
        <v>2744.6322711339344</v>
      </c>
      <c r="AB5" s="92">
        <f t="shared" si="0"/>
        <v>2769.5786537719823</v>
      </c>
      <c r="AC5" s="92">
        <f t="shared" si="0"/>
        <v>2724.6420876491147</v>
      </c>
      <c r="AD5" s="92">
        <f t="shared" si="0"/>
        <v>2765.7493176208245</v>
      </c>
      <c r="AE5" s="92">
        <f t="shared" si="0"/>
        <v>2830.3559909562514</v>
      </c>
      <c r="AF5" s="92">
        <f t="shared" si="0"/>
        <v>2900.2434857667959</v>
      </c>
      <c r="AG5" s="92">
        <f t="shared" si="0"/>
        <v>2887.7312619587824</v>
      </c>
      <c r="AH5" s="92">
        <f t="shared" si="0"/>
        <v>2794.4235216357783</v>
      </c>
      <c r="AI5" s="92">
        <f t="shared" si="0"/>
        <v>2800.8632517704577</v>
      </c>
      <c r="AJ5" s="92">
        <f t="shared" si="0"/>
        <v>2837.4173007976528</v>
      </c>
      <c r="AK5" s="92">
        <f t="shared" si="0"/>
        <v>2840.8127808134923</v>
      </c>
      <c r="AL5" s="92">
        <f t="shared" si="0"/>
        <v>2884.4026972770707</v>
      </c>
      <c r="AM5" s="92">
        <f t="shared" si="0"/>
        <v>2902.1446323920331</v>
      </c>
      <c r="AN5" s="92">
        <f t="shared" si="0"/>
        <v>2926.7134555146126</v>
      </c>
      <c r="AO5" s="92">
        <f t="shared" si="0"/>
        <v>2969.5655345573327</v>
      </c>
      <c r="AP5" s="92">
        <f t="shared" si="0"/>
        <v>2971.8891888832713</v>
      </c>
      <c r="AQ5" s="92">
        <f t="shared" si="0"/>
        <v>2963.539986792754</v>
      </c>
      <c r="AR5" s="92">
        <f t="shared" si="0"/>
        <v>2993.3499905472381</v>
      </c>
      <c r="AS5" s="92">
        <f t="shared" si="0"/>
        <v>3077.0668929286012</v>
      </c>
      <c r="AT5" s="92">
        <f t="shared" si="0"/>
        <v>3121.1472954543533</v>
      </c>
      <c r="AU5" s="92">
        <f t="shared" si="0"/>
        <v>3169.5095868647782</v>
      </c>
      <c r="AV5" s="92">
        <f t="shared" si="0"/>
        <v>3201.3409631935824</v>
      </c>
      <c r="AW5" s="92">
        <f t="shared" si="0"/>
        <v>3253.6381102027885</v>
      </c>
      <c r="AX5" s="92">
        <f t="shared" si="0"/>
        <v>3322.8159276808892</v>
      </c>
      <c r="AY5" s="92">
        <f t="shared" si="0"/>
        <v>3434.2506396619997</v>
      </c>
      <c r="AZ5" s="92">
        <f t="shared" si="0"/>
        <v>3495.5349860970168</v>
      </c>
      <c r="BA5" s="92">
        <f t="shared" si="0"/>
        <v>3568.9375814053137</v>
      </c>
      <c r="BB5" s="92">
        <f t="shared" si="0"/>
        <v>3597.4538961249496</v>
      </c>
      <c r="BC5" s="92">
        <f t="shared" si="0"/>
        <v>3596.3243356870739</v>
      </c>
      <c r="BD5" s="92">
        <f t="shared" si="0"/>
        <v>3641.695020626606</v>
      </c>
      <c r="BE5" s="92">
        <f t="shared" si="0"/>
        <v>3650.521656171783</v>
      </c>
      <c r="BF5" s="92">
        <f t="shared" si="0"/>
        <v>3830.5867335498774</v>
      </c>
      <c r="BG5" s="92">
        <f t="shared" si="0"/>
        <v>3596.3027413679538</v>
      </c>
      <c r="BH5" s="92">
        <f t="shared" si="0"/>
        <v>3423.8485535935424</v>
      </c>
      <c r="BI5" s="92">
        <f t="shared" si="0"/>
        <v>3726.3661623341336</v>
      </c>
      <c r="BJ5" s="92">
        <f t="shared" si="0"/>
        <v>3749.2554739038028</v>
      </c>
      <c r="BK5" s="92">
        <f t="shared" si="0"/>
        <v>3673.3275049074909</v>
      </c>
      <c r="BL5" s="92">
        <f t="shared" si="0"/>
        <v>3490.8267142436134</v>
      </c>
      <c r="BM5" s="92">
        <f t="shared" si="0"/>
        <v>3570.3562594731952</v>
      </c>
      <c r="BN5" s="92">
        <f t="shared" si="0"/>
        <v>3439.0644659411382</v>
      </c>
      <c r="BO5" s="92">
        <f t="shared" si="0"/>
        <v>3690.7791423482795</v>
      </c>
      <c r="BP5" s="92">
        <f t="shared" si="0"/>
        <v>3995.1085939528316</v>
      </c>
      <c r="BQ5" s="92">
        <f t="shared" si="0"/>
        <v>4066.0724743119122</v>
      </c>
      <c r="BR5" s="92">
        <f t="shared" ref="BR5:EC5" si="1">BR4*1000/AVERAGE(BR3,BS3)</f>
        <v>4307.2079673906037</v>
      </c>
      <c r="BS5" s="92">
        <f t="shared" si="1"/>
        <v>4305.0573074242029</v>
      </c>
      <c r="BT5" s="92">
        <f t="shared" si="1"/>
        <v>4188.5599239034118</v>
      </c>
      <c r="BU5" s="92">
        <f t="shared" si="1"/>
        <v>4415.9361731367781</v>
      </c>
      <c r="BV5" s="92">
        <f t="shared" si="1"/>
        <v>4604.3406382740513</v>
      </c>
      <c r="BW5" s="92">
        <f t="shared" si="1"/>
        <v>4353.6261817109844</v>
      </c>
      <c r="BX5" s="92">
        <f t="shared" si="1"/>
        <v>4273.1179366945425</v>
      </c>
      <c r="BY5" s="92">
        <f t="shared" si="1"/>
        <v>4332.4951959027703</v>
      </c>
      <c r="BZ5" s="92">
        <f t="shared" si="1"/>
        <v>4248.289985571917</v>
      </c>
      <c r="CA5" s="92">
        <f t="shared" si="1"/>
        <v>4203.1222032126952</v>
      </c>
      <c r="CB5" s="92">
        <f t="shared" si="1"/>
        <v>4396.3548472891243</v>
      </c>
      <c r="CC5" s="92">
        <f t="shared" si="1"/>
        <v>4208.3096459850167</v>
      </c>
      <c r="CD5" s="92">
        <f t="shared" si="1"/>
        <v>4592.3950385972148</v>
      </c>
      <c r="CE5" s="92">
        <f t="shared" si="1"/>
        <v>4685.3252887494637</v>
      </c>
      <c r="CF5" s="92">
        <f t="shared" si="1"/>
        <v>4927.9599200745042</v>
      </c>
      <c r="CG5" s="92">
        <f t="shared" si="1"/>
        <v>4793.1545994959097</v>
      </c>
      <c r="CH5" s="92">
        <f t="shared" si="1"/>
        <v>4675.8399229360093</v>
      </c>
      <c r="CI5" s="92">
        <f t="shared" si="1"/>
        <v>4391.9160531262414</v>
      </c>
      <c r="CJ5" s="92">
        <f t="shared" si="1"/>
        <v>3709.2715174371756</v>
      </c>
      <c r="CK5" s="92">
        <f t="shared" si="1"/>
        <v>2984.1312183834771</v>
      </c>
      <c r="CL5" s="92">
        <f t="shared" si="1"/>
        <v>2668.7440804174603</v>
      </c>
      <c r="CM5" s="92">
        <f t="shared" si="1"/>
        <v>3577.4298810984633</v>
      </c>
      <c r="CN5" s="92">
        <f t="shared" si="1"/>
        <v>4233.8654144020684</v>
      </c>
      <c r="CO5" s="92">
        <f t="shared" si="1"/>
        <v>4529.6449868851478</v>
      </c>
      <c r="CP5" s="92">
        <f t="shared" si="1"/>
        <v>4881.6598504822914</v>
      </c>
      <c r="CQ5" s="92">
        <f t="shared" si="1"/>
        <v>5250.4209343554658</v>
      </c>
      <c r="CR5" s="92">
        <f t="shared" si="1"/>
        <v>5720.7535476289249</v>
      </c>
      <c r="CS5" s="92">
        <f t="shared" si="1"/>
        <v>5961.3390064789</v>
      </c>
      <c r="CT5" s="92">
        <f t="shared" si="1"/>
        <v>6360.6538912647375</v>
      </c>
      <c r="CU5" s="92">
        <f t="shared" si="1"/>
        <v>6555.2929008812234</v>
      </c>
      <c r="CV5" s="92">
        <f t="shared" si="1"/>
        <v>6964.4191959269365</v>
      </c>
      <c r="CW5" s="92">
        <f t="shared" si="1"/>
        <v>7267.4229520645658</v>
      </c>
      <c r="CX5" s="92">
        <f t="shared" si="1"/>
        <v>7642.3634797955146</v>
      </c>
      <c r="CY5" s="92">
        <f t="shared" si="1"/>
        <v>8048.4552446729576</v>
      </c>
      <c r="CZ5" s="92">
        <f t="shared" si="1"/>
        <v>8559.5802858877596</v>
      </c>
      <c r="DA5" s="92">
        <f t="shared" si="1"/>
        <v>9151.8552662938182</v>
      </c>
      <c r="DB5" s="92">
        <f t="shared" si="1"/>
        <v>9860.6251588886043</v>
      </c>
      <c r="DC5" s="92">
        <f t="shared" si="1"/>
        <v>10477.926082577231</v>
      </c>
      <c r="DD5" s="92">
        <f t="shared" si="1"/>
        <v>11048.43074380138</v>
      </c>
      <c r="DE5" s="92">
        <f t="shared" si="1"/>
        <v>11391.801823809563</v>
      </c>
      <c r="DF5" s="92">
        <f t="shared" si="1"/>
        <v>11816.381535071258</v>
      </c>
      <c r="DG5" s="92">
        <f t="shared" si="1"/>
        <v>12508.446209098967</v>
      </c>
      <c r="DH5" s="92">
        <f t="shared" si="1"/>
        <v>13376.231388786802</v>
      </c>
      <c r="DI5" s="92">
        <f t="shared" si="1"/>
        <v>14264.936809493876</v>
      </c>
      <c r="DJ5" s="92">
        <f t="shared" si="1"/>
        <v>15119.779899574709</v>
      </c>
      <c r="DK5" s="92">
        <f t="shared" si="1"/>
        <v>15947.794156831093</v>
      </c>
      <c r="DL5" s="92">
        <f t="shared" si="1"/>
        <v>16129.903475465464</v>
      </c>
      <c r="DM5" s="92">
        <f t="shared" si="1"/>
        <v>16587.981218669203</v>
      </c>
      <c r="DN5" s="92">
        <f t="shared" si="1"/>
        <v>17583.002146363098</v>
      </c>
      <c r="DO5" s="92">
        <f t="shared" si="1"/>
        <v>18350.399325859249</v>
      </c>
      <c r="DP5" s="92">
        <f t="shared" si="1"/>
        <v>17801.129891796576</v>
      </c>
      <c r="DQ5" s="92">
        <f t="shared" si="1"/>
        <v>18890.350412341562</v>
      </c>
      <c r="DR5" s="92">
        <f t="shared" si="1"/>
        <v>19222.026206865565</v>
      </c>
      <c r="DS5" s="92">
        <f t="shared" si="1"/>
        <v>19708.882129750309</v>
      </c>
      <c r="DT5" s="92">
        <f t="shared" si="1"/>
        <v>20744.287692743645</v>
      </c>
      <c r="DU5" s="92">
        <f t="shared" si="1"/>
        <v>21343.190167965153</v>
      </c>
      <c r="DV5" s="92">
        <f t="shared" si="1"/>
        <v>21436.258385587902</v>
      </c>
      <c r="DW5" s="92">
        <f t="shared" si="1"/>
        <v>21453.739792214703</v>
      </c>
      <c r="DX5" s="92">
        <f t="shared" si="1"/>
        <v>21644.352876076064</v>
      </c>
      <c r="DY5" s="92">
        <f t="shared" si="1"/>
        <v>22291.43483272531</v>
      </c>
      <c r="DZ5" s="92">
        <f t="shared" si="1"/>
        <v>22869.098919038086</v>
      </c>
      <c r="EA5" s="92">
        <f t="shared" si="1"/>
        <v>23487.531412137792</v>
      </c>
      <c r="EB5" s="92">
        <f t="shared" si="1"/>
        <v>24205.424687139854</v>
      </c>
      <c r="EC5" s="92">
        <f t="shared" si="1"/>
        <v>25168.498042728992</v>
      </c>
      <c r="ED5" s="92">
        <f t="shared" ref="ED5:EV5" si="2">ED4*1000/AVERAGE(ED3,EE3)</f>
        <v>25967.601050102541</v>
      </c>
      <c r="EE5" s="92">
        <f t="shared" si="2"/>
        <v>26460.23435310147</v>
      </c>
      <c r="EF5" s="92">
        <f t="shared" si="2"/>
        <v>26822.412404560742</v>
      </c>
      <c r="EG5" s="92">
        <f t="shared" si="2"/>
        <v>26997.966366981327</v>
      </c>
      <c r="EH5" s="92">
        <f t="shared" si="2"/>
        <v>26756.157194330062</v>
      </c>
      <c r="EI5" s="92">
        <f t="shared" si="2"/>
        <v>27305.591856822481</v>
      </c>
      <c r="EJ5" s="92">
        <f t="shared" si="2"/>
        <v>28037.689441259303</v>
      </c>
      <c r="EK5" s="92">
        <f t="shared" si="2"/>
        <v>28406.975586411325</v>
      </c>
      <c r="EL5" s="92">
        <f t="shared" si="2"/>
        <v>28938.700110263824</v>
      </c>
      <c r="EM5" s="92">
        <f t="shared" si="2"/>
        <v>29452.386170609236</v>
      </c>
      <c r="EN5" s="92">
        <f t="shared" si="2"/>
        <v>29941.558147038555</v>
      </c>
      <c r="EO5" s="92">
        <f t="shared" si="2"/>
        <v>31089.830745289582</v>
      </c>
      <c r="EP5" s="92">
        <f t="shared" si="2"/>
        <v>31695.819957628293</v>
      </c>
      <c r="EQ5" s="92">
        <f t="shared" si="2"/>
        <v>31734.083908383505</v>
      </c>
      <c r="ER5" s="92">
        <f t="shared" si="2"/>
        <v>31614.362924368404</v>
      </c>
      <c r="ES5" s="92">
        <f t="shared" si="2"/>
        <v>31873.417583932722</v>
      </c>
      <c r="ET5" s="92">
        <f t="shared" si="2"/>
        <v>31958.994425058143</v>
      </c>
      <c r="EU5" s="92">
        <f t="shared" si="2"/>
        <v>32436.452276511725</v>
      </c>
      <c r="EV5" s="92">
        <f t="shared" si="2"/>
        <v>32745.009504424488</v>
      </c>
      <c r="EW5" s="92">
        <f>EW4*1000/AVERAGE(EW3,EX3)</f>
        <v>32195.986142728088</v>
      </c>
      <c r="EX5" s="92">
        <f t="shared" ref="EX5:FM5" si="3">EX4*1000/AVERAGE(EX3,EY3)</f>
        <v>30349.348297868612</v>
      </c>
      <c r="EY5" s="92">
        <f t="shared" si="3"/>
        <v>30718.788157712643</v>
      </c>
      <c r="EZ5" s="92">
        <f t="shared" si="3"/>
        <v>30879.274670259023</v>
      </c>
      <c r="FA5" s="92">
        <f t="shared" si="3"/>
        <v>29833.700754741578</v>
      </c>
      <c r="FB5" s="92">
        <f t="shared" si="3"/>
        <v>28953.717502908141</v>
      </c>
      <c r="FC5" s="92">
        <f t="shared" si="3"/>
        <v>28688.882586593594</v>
      </c>
      <c r="FD5" s="92">
        <f t="shared" si="3"/>
        <v>28970.878535058979</v>
      </c>
      <c r="FE5" s="92">
        <f t="shared" si="3"/>
        <v>29378.890087135049</v>
      </c>
      <c r="FF5" s="92">
        <f t="shared" si="3"/>
        <v>29894.80647188799</v>
      </c>
      <c r="FG5" s="92">
        <f t="shared" si="3"/>
        <v>30335.552811578415</v>
      </c>
      <c r="FH5" s="92">
        <f t="shared" si="3"/>
        <v>30680.602893259005</v>
      </c>
      <c r="FI5" s="92">
        <f t="shared" si="3"/>
        <v>28096.30209790144</v>
      </c>
      <c r="FJ5" s="92">
        <f t="shared" si="3"/>
        <v>30763.810019124121</v>
      </c>
      <c r="FK5" s="92">
        <f t="shared" si="3"/>
        <v>32312.289626062382</v>
      </c>
      <c r="FL5" s="92">
        <f t="shared" si="3"/>
        <v>32626.749100358888</v>
      </c>
      <c r="FM5" s="92">
        <f t="shared" si="3"/>
        <v>32897.344111902348</v>
      </c>
      <c r="FN5" s="93">
        <f>FN4*1000/AVERAGE(FN3,FO3)</f>
        <v>33082.773187655868</v>
      </c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</row>
    <row r="6" spans="2:196" x14ac:dyDescent="0.3">
      <c r="B6" s="88" t="s">
        <v>4</v>
      </c>
      <c r="C6" s="25" t="s">
        <v>5</v>
      </c>
      <c r="D6" s="26" t="s">
        <v>50</v>
      </c>
      <c r="E6" s="12" t="s">
        <v>18</v>
      </c>
      <c r="F6" s="13">
        <v>4.440039843334139</v>
      </c>
      <c r="G6" s="13">
        <v>4.4932612714634379</v>
      </c>
      <c r="H6" s="13">
        <v>4.4296784263842062</v>
      </c>
      <c r="I6" s="13">
        <v>4.4390162910754363</v>
      </c>
      <c r="J6" s="13">
        <v>4.7437589715776731</v>
      </c>
      <c r="K6" s="13">
        <v>5.0529135002204235</v>
      </c>
      <c r="L6" s="13">
        <v>4.8515083882000578</v>
      </c>
      <c r="M6" s="13">
        <v>5.1179501394950924</v>
      </c>
      <c r="N6" s="13">
        <v>4.9296263268019196</v>
      </c>
      <c r="O6" s="13">
        <v>5.0396689013452791</v>
      </c>
      <c r="P6" s="13">
        <v>5.0811472169424183</v>
      </c>
      <c r="Q6" s="13">
        <v>5.4303199530776887</v>
      </c>
      <c r="R6" s="13">
        <v>6.0535589044049924</v>
      </c>
      <c r="S6" s="13">
        <v>6.166400721043237</v>
      </c>
      <c r="T6" s="13">
        <v>5.3007064286215861</v>
      </c>
      <c r="U6" s="13">
        <v>5.218219672379055</v>
      </c>
      <c r="V6" s="13">
        <v>5.8774041079768304</v>
      </c>
      <c r="W6" s="13">
        <v>5.8489648753256374</v>
      </c>
      <c r="X6" s="13">
        <v>5.6146848632141655</v>
      </c>
      <c r="Y6" s="13">
        <v>5.9678338078644142</v>
      </c>
      <c r="Z6" s="13">
        <v>5.8781773982918493</v>
      </c>
      <c r="AA6" s="13">
        <v>6.0631255843187741</v>
      </c>
      <c r="AB6" s="13">
        <v>5.8187995391227707</v>
      </c>
      <c r="AC6" s="13">
        <v>5.6350099373562861</v>
      </c>
      <c r="AD6" s="13">
        <v>6.0292154924280741</v>
      </c>
      <c r="AE6" s="13">
        <v>6.3669864522716786</v>
      </c>
      <c r="AF6" s="13">
        <v>6.1452989734451542</v>
      </c>
      <c r="AG6" s="13">
        <v>6.1004122271105903</v>
      </c>
      <c r="AH6" s="13">
        <v>6.350311950107498</v>
      </c>
      <c r="AI6" s="13">
        <v>6.6634375018272678</v>
      </c>
      <c r="AJ6" s="13">
        <v>6.6693541478635092</v>
      </c>
      <c r="AK6" s="13">
        <v>6.2689351117130272</v>
      </c>
      <c r="AL6" s="13">
        <v>6.2076945223573841</v>
      </c>
      <c r="AM6" s="13">
        <v>6.0804928479067426</v>
      </c>
      <c r="AN6" s="13">
        <v>6.4469265684461545</v>
      </c>
      <c r="AO6" s="13">
        <v>6.5674956054231828</v>
      </c>
      <c r="AP6" s="13">
        <v>6.5950590417114769</v>
      </c>
      <c r="AQ6" s="13">
        <v>6.7340805750345591</v>
      </c>
      <c r="AR6" s="13">
        <v>6.9896985823684039</v>
      </c>
      <c r="AS6" s="13">
        <v>7.1654995256333551</v>
      </c>
      <c r="AT6" s="13">
        <v>7.3234869282650852</v>
      </c>
      <c r="AU6" s="13">
        <v>7.3640360109895804</v>
      </c>
      <c r="AV6" s="13">
        <v>7.6826243718083376</v>
      </c>
      <c r="AW6" s="13">
        <v>7.7611616706333875</v>
      </c>
      <c r="AX6" s="13">
        <v>8.1439049856301065</v>
      </c>
      <c r="AY6" s="13">
        <v>8.9317293673293197</v>
      </c>
      <c r="AZ6" s="13">
        <v>9.5974340563033902</v>
      </c>
      <c r="BA6" s="13">
        <v>9.5465895474652012</v>
      </c>
      <c r="BB6" s="13">
        <v>9.9301308940603672</v>
      </c>
      <c r="BC6" s="13">
        <v>10.375527890184236</v>
      </c>
      <c r="BD6" s="13">
        <v>11.525217172660616</v>
      </c>
      <c r="BE6" s="13">
        <v>12.130133285156976</v>
      </c>
      <c r="BF6" s="13">
        <v>12.675350215523368</v>
      </c>
      <c r="BG6" s="13">
        <v>11.981752095043479</v>
      </c>
      <c r="BH6" s="13">
        <v>13.321577189056896</v>
      </c>
      <c r="BI6" s="13">
        <v>18.981792584944724</v>
      </c>
      <c r="BJ6" s="13">
        <v>27.131297954175174</v>
      </c>
      <c r="BK6" s="13">
        <v>37.293179448234049</v>
      </c>
      <c r="BL6" s="13">
        <v>40.413700573962075</v>
      </c>
      <c r="BM6" s="13">
        <v>57.022349166164254</v>
      </c>
      <c r="BN6" s="13">
        <v>57.500120161605309</v>
      </c>
      <c r="BO6" s="13">
        <v>61.273279488136886</v>
      </c>
      <c r="BP6" s="13">
        <v>66.28903176035999</v>
      </c>
      <c r="BQ6" s="13">
        <v>67.408978660400564</v>
      </c>
      <c r="BR6" s="13">
        <v>83.51371792344095</v>
      </c>
      <c r="BS6" s="13">
        <v>89.529463942200621</v>
      </c>
      <c r="BT6" s="13">
        <v>78.640150668360633</v>
      </c>
      <c r="BU6" s="13">
        <v>79.475033664779957</v>
      </c>
      <c r="BV6" s="13">
        <v>81.119320372537217</v>
      </c>
      <c r="BW6" s="13">
        <v>71.362956734968265</v>
      </c>
      <c r="BX6" s="13">
        <v>63.592335897630775</v>
      </c>
      <c r="BY6" s="13">
        <v>59.691284501551728</v>
      </c>
      <c r="BZ6" s="13">
        <v>54.598620071584804</v>
      </c>
      <c r="CA6" s="13">
        <v>54.671002000196765</v>
      </c>
      <c r="CB6" s="13">
        <v>60.57463495255459</v>
      </c>
      <c r="CC6" s="13">
        <v>62.789630854145607</v>
      </c>
      <c r="CD6" s="13">
        <v>79.044217233361181</v>
      </c>
      <c r="CE6" s="13">
        <v>86.133387755488542</v>
      </c>
      <c r="CF6" s="13">
        <v>95.117430556326411</v>
      </c>
      <c r="CG6" s="13">
        <v>112.68247369928937</v>
      </c>
      <c r="CH6" s="13">
        <v>134.54308423368889</v>
      </c>
      <c r="CI6" s="13">
        <v>167.61304886480053</v>
      </c>
      <c r="CJ6" s="13">
        <v>228.51634786266689</v>
      </c>
      <c r="CK6" s="13">
        <v>447.11582259353395</v>
      </c>
      <c r="CL6" s="13">
        <v>829.16570722685924</v>
      </c>
      <c r="CM6" s="13">
        <v>1859.222888200251</v>
      </c>
      <c r="CN6" s="13">
        <v>3596.6249670232114</v>
      </c>
      <c r="CO6" s="13">
        <v>4234.2753598102372</v>
      </c>
      <c r="CP6" s="13">
        <v>4474.4003164310789</v>
      </c>
      <c r="CQ6" s="13">
        <v>5061.7706702153073</v>
      </c>
      <c r="CR6" s="13">
        <v>6011.0697371750839</v>
      </c>
      <c r="CS6" s="13">
        <v>6505.266310506664</v>
      </c>
      <c r="CT6" s="13">
        <v>7227.4732910216917</v>
      </c>
      <c r="CU6" s="13">
        <v>7727.1424260010945</v>
      </c>
      <c r="CV6" s="13">
        <v>8532.9951584525261</v>
      </c>
      <c r="CW6" s="13">
        <v>9320.1225733037227</v>
      </c>
      <c r="CX6" s="13">
        <v>10036.284213984471</v>
      </c>
      <c r="CY6" s="13">
        <v>10849.327311655663</v>
      </c>
      <c r="CZ6" s="13">
        <v>11551.970555516533</v>
      </c>
      <c r="DA6" s="13">
        <v>12639.593108205891</v>
      </c>
      <c r="DB6" s="13">
        <v>14261.137870864313</v>
      </c>
      <c r="DC6" s="13">
        <v>16071.919473364716</v>
      </c>
      <c r="DD6" s="13">
        <v>18524.724302063038</v>
      </c>
      <c r="DE6" s="13">
        <v>20431.293065572383</v>
      </c>
      <c r="DF6" s="13">
        <v>22084.261207678192</v>
      </c>
      <c r="DG6" s="13">
        <v>24128.678013977922</v>
      </c>
      <c r="DH6" s="13">
        <v>26791.546176442607</v>
      </c>
      <c r="DI6" s="13">
        <v>29122.377627965481</v>
      </c>
      <c r="DJ6" s="13">
        <v>32206.391649125351</v>
      </c>
      <c r="DK6" s="13">
        <v>36374.198825940097</v>
      </c>
      <c r="DL6" s="13">
        <v>39725.927895527486</v>
      </c>
      <c r="DM6" s="13">
        <v>43557.220873683866</v>
      </c>
      <c r="DN6" s="13">
        <v>52521.820175390923</v>
      </c>
      <c r="DO6" s="13">
        <v>66422.128176223385</v>
      </c>
      <c r="DP6" s="13">
        <v>76111.435118718742</v>
      </c>
      <c r="DQ6" s="13">
        <v>95572.939923040569</v>
      </c>
      <c r="DR6" s="13">
        <v>116144.30022886558</v>
      </c>
      <c r="DS6" s="13">
        <v>136750.79667689564</v>
      </c>
      <c r="DT6" s="13">
        <v>167354.5347900489</v>
      </c>
      <c r="DU6" s="13">
        <v>209020.7829090131</v>
      </c>
      <c r="DV6" s="13">
        <v>250544.41780780858</v>
      </c>
      <c r="DW6" s="13">
        <v>295826.35472552042</v>
      </c>
      <c r="DX6" s="13">
        <v>344771.44783238193</v>
      </c>
      <c r="DY6" s="13">
        <v>394405.0776859211</v>
      </c>
      <c r="DZ6" s="13">
        <v>442950.42357638717</v>
      </c>
      <c r="EA6" s="13">
        <v>490629.18476184033</v>
      </c>
      <c r="EB6" s="13">
        <v>537443.08495559823</v>
      </c>
      <c r="EC6" s="13">
        <v>597924.38940495253</v>
      </c>
      <c r="ED6" s="13">
        <v>657019.83824507601</v>
      </c>
      <c r="EE6" s="13">
        <v>726795.04705457983</v>
      </c>
      <c r="EF6" s="13">
        <v>794168.2485512261</v>
      </c>
      <c r="EG6" s="13">
        <v>836206.01748116489</v>
      </c>
      <c r="EH6" s="13">
        <v>861957.80603030953</v>
      </c>
      <c r="EI6" s="13">
        <v>911901.29101585178</v>
      </c>
      <c r="EJ6" s="13">
        <v>990520.9</v>
      </c>
      <c r="EK6" s="13">
        <v>1047745.4</v>
      </c>
      <c r="EL6" s="13">
        <v>1095091.6000000001</v>
      </c>
      <c r="EM6" s="13">
        <v>1141256.8</v>
      </c>
      <c r="EN6" s="13">
        <v>1177549.7</v>
      </c>
      <c r="EO6" s="13">
        <v>1244744.2</v>
      </c>
      <c r="EP6" s="13">
        <v>1308623.1000000001</v>
      </c>
      <c r="EQ6" s="13">
        <v>1355522.3</v>
      </c>
      <c r="ER6" s="13">
        <v>1399386</v>
      </c>
      <c r="ES6" s="13">
        <v>1457356.2</v>
      </c>
      <c r="ET6" s="13">
        <v>1499073.1</v>
      </c>
      <c r="EU6" s="13">
        <v>1559864.2</v>
      </c>
      <c r="EV6" s="13">
        <v>1621714.5</v>
      </c>
      <c r="EW6" s="13">
        <v>1643718.8</v>
      </c>
      <c r="EX6" s="13">
        <v>1584106.8</v>
      </c>
      <c r="EY6" s="13">
        <v>1617944.7</v>
      </c>
      <c r="EZ6" s="13">
        <v>1657362.2</v>
      </c>
      <c r="FA6" s="13">
        <v>1632898.5</v>
      </c>
      <c r="FB6" s="13">
        <v>1621260.7</v>
      </c>
      <c r="FC6" s="13">
        <v>1635870.7</v>
      </c>
      <c r="FD6" s="13">
        <v>1663277.7</v>
      </c>
      <c r="FE6" s="13">
        <v>1704856.7</v>
      </c>
      <c r="FF6" s="13">
        <v>1744493</v>
      </c>
      <c r="FG6" s="13">
        <v>1777744.4</v>
      </c>
      <c r="FH6" s="13">
        <v>1804066.8</v>
      </c>
      <c r="FI6" s="13">
        <v>1670011.9</v>
      </c>
      <c r="FJ6" s="13">
        <v>1842507.4</v>
      </c>
      <c r="FK6" s="13">
        <v>1998072.6</v>
      </c>
      <c r="FL6" s="13">
        <v>2142744.4</v>
      </c>
      <c r="FM6" s="13">
        <v>2202031.2000000002</v>
      </c>
      <c r="FN6" s="94">
        <v>2258048.7000000002</v>
      </c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</row>
    <row r="7" spans="2:196" x14ac:dyDescent="0.3">
      <c r="B7" s="91" t="s">
        <v>6</v>
      </c>
      <c r="C7" s="33" t="s">
        <v>7</v>
      </c>
      <c r="D7" s="32" t="s">
        <v>50</v>
      </c>
      <c r="E7" s="34" t="s">
        <v>18</v>
      </c>
      <c r="F7" s="95">
        <v>1.7</v>
      </c>
      <c r="G7" s="95">
        <v>1.8</v>
      </c>
      <c r="H7" s="95">
        <v>2.1</v>
      </c>
      <c r="I7" s="95">
        <v>2.6</v>
      </c>
      <c r="J7" s="95">
        <v>3</v>
      </c>
      <c r="K7" s="95">
        <v>3.4</v>
      </c>
      <c r="L7" s="95">
        <v>4</v>
      </c>
      <c r="M7" s="95">
        <v>4.2</v>
      </c>
      <c r="N7" s="95">
        <v>4.3</v>
      </c>
      <c r="O7" s="95">
        <v>4.7</v>
      </c>
      <c r="P7" s="95">
        <v>4.9000000000000004</v>
      </c>
      <c r="Q7" s="95">
        <v>5</v>
      </c>
      <c r="R7" s="95">
        <v>5.0999999999999996</v>
      </c>
      <c r="S7" s="95">
        <v>4.8</v>
      </c>
      <c r="T7" s="95">
        <v>4.8</v>
      </c>
      <c r="U7" s="95">
        <v>5.5</v>
      </c>
      <c r="V7" s="95">
        <v>5.6</v>
      </c>
      <c r="W7" s="95">
        <v>5.6</v>
      </c>
      <c r="X7" s="95">
        <v>5.6</v>
      </c>
      <c r="Y7" s="95">
        <v>5.5</v>
      </c>
      <c r="Z7" s="95">
        <v>6.1</v>
      </c>
      <c r="AA7" s="95">
        <v>6.6</v>
      </c>
      <c r="AB7" s="95">
        <v>6.5</v>
      </c>
      <c r="AC7" s="95">
        <v>6.5</v>
      </c>
      <c r="AD7" s="95">
        <v>6.4</v>
      </c>
      <c r="AE7" s="95">
        <v>6.5</v>
      </c>
      <c r="AF7" s="95">
        <v>6.6</v>
      </c>
      <c r="AG7" s="95">
        <v>6.8</v>
      </c>
      <c r="AH7" s="95">
        <v>7</v>
      </c>
      <c r="AI7" s="95">
        <v>7</v>
      </c>
      <c r="AJ7" s="95">
        <v>7.2</v>
      </c>
      <c r="AK7" s="95">
        <v>7.3</v>
      </c>
      <c r="AL7" s="95">
        <v>7.3</v>
      </c>
      <c r="AM7" s="95">
        <v>7.6</v>
      </c>
      <c r="AN7" s="95">
        <v>7.6</v>
      </c>
      <c r="AO7" s="95">
        <v>7.8</v>
      </c>
      <c r="AP7" s="95">
        <v>7.9</v>
      </c>
      <c r="AQ7" s="95">
        <v>8</v>
      </c>
      <c r="AR7" s="95">
        <v>8</v>
      </c>
      <c r="AS7" s="95">
        <v>8</v>
      </c>
      <c r="AT7" s="95">
        <v>7.9</v>
      </c>
      <c r="AU7" s="95">
        <v>7.9</v>
      </c>
      <c r="AV7" s="95">
        <v>7.9</v>
      </c>
      <c r="AW7" s="95">
        <v>8</v>
      </c>
      <c r="AX7" s="95">
        <v>8.1</v>
      </c>
      <c r="AY7" s="95">
        <v>8.1</v>
      </c>
      <c r="AZ7" s="95">
        <v>8.1999999999999993</v>
      </c>
      <c r="BA7" s="95">
        <v>8.4</v>
      </c>
      <c r="BB7" s="95">
        <v>8.5</v>
      </c>
      <c r="BC7" s="95">
        <v>8.6999999999999993</v>
      </c>
      <c r="BD7" s="95">
        <v>8.8000000000000007</v>
      </c>
      <c r="BE7" s="95">
        <v>9.1</v>
      </c>
      <c r="BF7" s="95">
        <v>9.4</v>
      </c>
      <c r="BG7" s="95">
        <v>10</v>
      </c>
      <c r="BH7" s="95">
        <v>12.6</v>
      </c>
      <c r="BI7" s="95">
        <v>15.9</v>
      </c>
      <c r="BJ7" s="95">
        <v>26.6</v>
      </c>
      <c r="BK7" s="95">
        <v>36.200000000000003</v>
      </c>
      <c r="BL7" s="95">
        <v>56.4</v>
      </c>
      <c r="BM7" s="95">
        <v>90.9</v>
      </c>
      <c r="BN7" s="95">
        <v>91.4</v>
      </c>
      <c r="BO7" s="95">
        <v>90.9</v>
      </c>
      <c r="BP7" s="95">
        <v>98.9</v>
      </c>
      <c r="BQ7" s="95">
        <v>103</v>
      </c>
      <c r="BR7" s="95">
        <v>92.9</v>
      </c>
      <c r="BS7" s="95">
        <v>84.9</v>
      </c>
      <c r="BT7" s="95">
        <v>84.4</v>
      </c>
      <c r="BU7" s="95">
        <v>82.8</v>
      </c>
      <c r="BV7" s="95">
        <v>83.1</v>
      </c>
      <c r="BW7" s="95">
        <v>83.3</v>
      </c>
      <c r="BX7" s="95">
        <v>72.2</v>
      </c>
      <c r="BY7" s="95">
        <v>55.7</v>
      </c>
      <c r="BZ7" s="95">
        <v>57.2</v>
      </c>
      <c r="CA7" s="95">
        <v>60.2</v>
      </c>
      <c r="CB7" s="95">
        <v>61.1</v>
      </c>
      <c r="CC7" s="95">
        <v>66.599999999999994</v>
      </c>
      <c r="CD7" s="95">
        <v>70.2</v>
      </c>
      <c r="CE7" s="95">
        <v>75.400000000000006</v>
      </c>
      <c r="CF7" s="95">
        <v>81.7</v>
      </c>
      <c r="CG7" s="95">
        <v>99.6</v>
      </c>
      <c r="CH7" s="95">
        <v>140.69999999999999</v>
      </c>
      <c r="CI7" s="95">
        <v>194.9</v>
      </c>
      <c r="CJ7" s="95">
        <v>262.60000000000002</v>
      </c>
      <c r="CK7" s="95">
        <v>397.8</v>
      </c>
      <c r="CL7" s="95">
        <v>574.1</v>
      </c>
      <c r="CM7" s="95">
        <v>752.8</v>
      </c>
      <c r="CN7" s="95">
        <v>926.4</v>
      </c>
      <c r="CO7" s="95">
        <v>1230.4000000000001</v>
      </c>
      <c r="CP7" s="95">
        <v>1445.6</v>
      </c>
      <c r="CQ7" s="95">
        <v>1615.1</v>
      </c>
      <c r="CR7" s="95">
        <v>1907.1</v>
      </c>
      <c r="CS7" s="95">
        <v>2191.4</v>
      </c>
      <c r="CT7" s="95">
        <v>2492</v>
      </c>
      <c r="CU7" s="95">
        <v>2794.9</v>
      </c>
      <c r="CV7" s="95">
        <v>3078.4</v>
      </c>
      <c r="CW7" s="95">
        <v>3261.7</v>
      </c>
      <c r="CX7" s="95">
        <v>3440.6</v>
      </c>
      <c r="CY7" s="95">
        <v>3688.7</v>
      </c>
      <c r="CZ7" s="95">
        <v>4056</v>
      </c>
      <c r="DA7" s="95">
        <v>4214.3</v>
      </c>
      <c r="DB7" s="95">
        <v>4485.5</v>
      </c>
      <c r="DC7" s="95">
        <v>4866.3999999999996</v>
      </c>
      <c r="DD7" s="95">
        <v>5235.1000000000004</v>
      </c>
      <c r="DE7" s="95">
        <v>5736.1</v>
      </c>
      <c r="DF7" s="95">
        <v>6434.2</v>
      </c>
      <c r="DG7" s="95">
        <v>8159.5</v>
      </c>
      <c r="DH7" s="95">
        <v>8939.7000000000007</v>
      </c>
      <c r="DI7" s="95">
        <v>10405.1</v>
      </c>
      <c r="DJ7" s="95">
        <v>11690.8</v>
      </c>
      <c r="DK7" s="95">
        <v>13430.8</v>
      </c>
      <c r="DL7" s="95">
        <v>16445.8</v>
      </c>
      <c r="DM7" s="95">
        <v>20473.900000000001</v>
      </c>
      <c r="DN7" s="95">
        <v>26242.9</v>
      </c>
      <c r="DO7" s="95">
        <v>32941.5</v>
      </c>
      <c r="DP7" s="95">
        <v>42618.5</v>
      </c>
      <c r="DQ7" s="95">
        <v>53193</v>
      </c>
      <c r="DR7" s="95">
        <v>63690.2</v>
      </c>
      <c r="DS7" s="95">
        <v>80760.2</v>
      </c>
      <c r="DT7" s="95">
        <v>96975.9</v>
      </c>
      <c r="DU7" s="95">
        <v>116744.8</v>
      </c>
      <c r="DV7" s="95">
        <v>145449.79999999999</v>
      </c>
      <c r="DW7" s="95">
        <v>185160.9</v>
      </c>
      <c r="DX7" s="95">
        <v>236605</v>
      </c>
      <c r="DY7" s="95">
        <v>291718.59999999998</v>
      </c>
      <c r="DZ7" s="95">
        <v>354113.5</v>
      </c>
      <c r="EA7" s="95">
        <v>412760.1</v>
      </c>
      <c r="EB7" s="95">
        <v>473277.4</v>
      </c>
      <c r="EC7" s="95">
        <v>536865</v>
      </c>
      <c r="ED7" s="95">
        <v>606368.9</v>
      </c>
      <c r="EE7" s="95">
        <v>685300</v>
      </c>
      <c r="EF7" s="95">
        <v>774895.7</v>
      </c>
      <c r="EG7" s="95">
        <v>870995.5</v>
      </c>
      <c r="EH7" s="95">
        <v>983317.9</v>
      </c>
      <c r="EI7" s="95">
        <v>1094981.1000000001</v>
      </c>
      <c r="EJ7" s="95">
        <v>1179588.7</v>
      </c>
      <c r="EK7" s="95">
        <v>1245731.3999999999</v>
      </c>
      <c r="EL7" s="95">
        <v>1275677.7</v>
      </c>
      <c r="EM7" s="95">
        <v>1299741.3</v>
      </c>
      <c r="EN7" s="95">
        <v>1331320.6000000001</v>
      </c>
      <c r="EO7" s="95">
        <v>1353569.3</v>
      </c>
      <c r="EP7" s="95">
        <v>1420026.6</v>
      </c>
      <c r="EQ7" s="95">
        <v>1436141.8</v>
      </c>
      <c r="ER7" s="95">
        <v>1471325.7</v>
      </c>
      <c r="ES7" s="95">
        <v>1526461.4</v>
      </c>
      <c r="ET7" s="95">
        <v>1591649.7</v>
      </c>
      <c r="EU7" s="95">
        <v>1657403.4</v>
      </c>
      <c r="EV7" s="95">
        <v>1677724.7</v>
      </c>
      <c r="EW7" s="95">
        <v>1738851.1</v>
      </c>
      <c r="EX7" s="95">
        <v>1839486.4</v>
      </c>
      <c r="EY7" s="95">
        <v>1921100.2</v>
      </c>
      <c r="EZ7" s="95">
        <v>1974013.1</v>
      </c>
      <c r="FA7" s="95">
        <v>2055338.1</v>
      </c>
      <c r="FB7" s="95">
        <v>2137087.6</v>
      </c>
      <c r="FC7" s="95">
        <v>2204423.6</v>
      </c>
      <c r="FD7" s="95">
        <v>2241194.7000000002</v>
      </c>
      <c r="FE7" s="95">
        <v>2287840.2000000002</v>
      </c>
      <c r="FF7" s="95">
        <v>2332197.1</v>
      </c>
      <c r="FG7" s="95">
        <v>2384630.5</v>
      </c>
      <c r="FH7" s="95">
        <v>2414251.9</v>
      </c>
      <c r="FI7" s="95">
        <v>2576628.9</v>
      </c>
      <c r="FJ7" s="95">
        <v>2686729.2</v>
      </c>
      <c r="FK7" s="95">
        <v>2764452.9</v>
      </c>
      <c r="FL7" s="95">
        <v>2869937.8</v>
      </c>
      <c r="FM7" s="95">
        <v>2966915.3</v>
      </c>
      <c r="FN7" s="96">
        <v>3095521.9</v>
      </c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</row>
    <row r="8" spans="2:196" x14ac:dyDescent="0.3">
      <c r="B8" s="97" t="s">
        <v>20</v>
      </c>
      <c r="C8" s="27" t="s">
        <v>56</v>
      </c>
      <c r="D8" s="28" t="s">
        <v>11</v>
      </c>
      <c r="E8" s="28" t="s">
        <v>21</v>
      </c>
      <c r="F8" s="56">
        <f t="shared" ref="F8:AK8" si="4">F7/F6*100</f>
        <v>38.287944702843632</v>
      </c>
      <c r="G8" s="57">
        <f t="shared" si="4"/>
        <v>40.059989643418774</v>
      </c>
      <c r="H8" s="57">
        <f t="shared" si="4"/>
        <v>47.407504515269245</v>
      </c>
      <c r="I8" s="57">
        <f t="shared" si="4"/>
        <v>58.571535437417829</v>
      </c>
      <c r="J8" s="57">
        <f t="shared" si="4"/>
        <v>63.240987115377493</v>
      </c>
      <c r="K8" s="57">
        <f t="shared" si="4"/>
        <v>67.287912208504679</v>
      </c>
      <c r="L8" s="57">
        <f t="shared" si="4"/>
        <v>82.448584644909303</v>
      </c>
      <c r="M8" s="57">
        <f t="shared" si="4"/>
        <v>82.064105462628604</v>
      </c>
      <c r="N8" s="57">
        <f t="shared" si="4"/>
        <v>87.227706826809566</v>
      </c>
      <c r="O8" s="57">
        <f t="shared" si="4"/>
        <v>93.260094899198464</v>
      </c>
      <c r="P8" s="57">
        <f t="shared" si="4"/>
        <v>96.434915006233112</v>
      </c>
      <c r="Q8" s="57">
        <f t="shared" si="4"/>
        <v>92.075605916483795</v>
      </c>
      <c r="R8" s="57">
        <f t="shared" si="4"/>
        <v>84.247961910288566</v>
      </c>
      <c r="S8" s="57">
        <f t="shared" si="4"/>
        <v>77.841194841906599</v>
      </c>
      <c r="T8" s="57">
        <f t="shared" si="4"/>
        <v>90.553967940612935</v>
      </c>
      <c r="U8" s="57">
        <f t="shared" si="4"/>
        <v>105.39993226257715</v>
      </c>
      <c r="V8" s="57">
        <f t="shared" si="4"/>
        <v>95.280159354699862</v>
      </c>
      <c r="W8" s="57">
        <f t="shared" si="4"/>
        <v>95.743436990433679</v>
      </c>
      <c r="X8" s="57">
        <f t="shared" si="4"/>
        <v>99.738456145412954</v>
      </c>
      <c r="Y8" s="57">
        <f t="shared" si="4"/>
        <v>92.160743363062451</v>
      </c>
      <c r="Z8" s="57">
        <f t="shared" si="4"/>
        <v>103.77366293457919</v>
      </c>
      <c r="AA8" s="57">
        <f t="shared" si="4"/>
        <v>108.85474675091274</v>
      </c>
      <c r="AB8" s="57">
        <f t="shared" si="4"/>
        <v>111.70688999160686</v>
      </c>
      <c r="AC8" s="57">
        <f t="shared" si="4"/>
        <v>115.35028460037697</v>
      </c>
      <c r="AD8" s="57">
        <f t="shared" si="4"/>
        <v>106.14979690206106</v>
      </c>
      <c r="AE8" s="57">
        <f t="shared" si="4"/>
        <v>102.08911309495348</v>
      </c>
      <c r="AF8" s="57">
        <f t="shared" si="4"/>
        <v>107.39916851107949</v>
      </c>
      <c r="AG8" s="57">
        <f t="shared" si="4"/>
        <v>111.46787703592227</v>
      </c>
      <c r="AH8" s="57">
        <f t="shared" si="4"/>
        <v>110.23080527377091</v>
      </c>
      <c r="AI8" s="57">
        <f t="shared" si="4"/>
        <v>105.05088399314076</v>
      </c>
      <c r="AJ8" s="57">
        <f t="shared" si="4"/>
        <v>107.95648034834797</v>
      </c>
      <c r="AK8" s="57">
        <f t="shared" si="4"/>
        <v>116.44720945285438</v>
      </c>
      <c r="AL8" s="57">
        <f t="shared" ref="AL8:BQ8" si="5">AL7/AL6*100</f>
        <v>117.59599274269397</v>
      </c>
      <c r="AM8" s="57">
        <f t="shared" si="5"/>
        <v>124.98986825741206</v>
      </c>
      <c r="AN8" s="57">
        <f t="shared" si="5"/>
        <v>117.8856299868134</v>
      </c>
      <c r="AO8" s="57">
        <f t="shared" si="5"/>
        <v>118.7667334494912</v>
      </c>
      <c r="AP8" s="57">
        <f t="shared" si="5"/>
        <v>119.78664557868581</v>
      </c>
      <c r="AQ8" s="57">
        <f t="shared" si="5"/>
        <v>118.79869732563965</v>
      </c>
      <c r="AR8" s="57">
        <f t="shared" si="5"/>
        <v>114.45414856915423</v>
      </c>
      <c r="AS8" s="57">
        <f t="shared" si="5"/>
        <v>111.64608931144801</v>
      </c>
      <c r="AT8" s="57">
        <f t="shared" si="5"/>
        <v>107.8721117055573</v>
      </c>
      <c r="AU8" s="57">
        <f t="shared" si="5"/>
        <v>107.27812830098311</v>
      </c>
      <c r="AV8" s="57">
        <f t="shared" si="5"/>
        <v>102.82944496140315</v>
      </c>
      <c r="AW8" s="57">
        <f t="shared" si="5"/>
        <v>103.07735284358689</v>
      </c>
      <c r="AX8" s="57">
        <f t="shared" si="5"/>
        <v>99.460885340539008</v>
      </c>
      <c r="AY8" s="57">
        <f t="shared" si="5"/>
        <v>90.687924665836405</v>
      </c>
      <c r="AZ8" s="57">
        <f t="shared" si="5"/>
        <v>85.439503432841136</v>
      </c>
      <c r="BA8" s="57">
        <f t="shared" si="5"/>
        <v>87.989537606446675</v>
      </c>
      <c r="BB8" s="57">
        <f t="shared" si="5"/>
        <v>85.598066034398514</v>
      </c>
      <c r="BC8" s="57">
        <f t="shared" si="5"/>
        <v>83.851155257658078</v>
      </c>
      <c r="BD8" s="57">
        <f t="shared" si="5"/>
        <v>76.354309581903564</v>
      </c>
      <c r="BE8" s="57">
        <f t="shared" si="5"/>
        <v>75.019785735868254</v>
      </c>
      <c r="BF8" s="57">
        <f t="shared" si="5"/>
        <v>74.159686637201702</v>
      </c>
      <c r="BG8" s="57">
        <f t="shared" si="5"/>
        <v>83.460247889260913</v>
      </c>
      <c r="BH8" s="57">
        <f t="shared" si="5"/>
        <v>94.583395203012145</v>
      </c>
      <c r="BI8" s="57">
        <f t="shared" si="5"/>
        <v>83.764480772016086</v>
      </c>
      <c r="BJ8" s="57">
        <f t="shared" si="5"/>
        <v>98.041752535862685</v>
      </c>
      <c r="BK8" s="57">
        <f t="shared" si="5"/>
        <v>97.06868798957872</v>
      </c>
      <c r="BL8" s="57">
        <f t="shared" si="5"/>
        <v>139.55663351536199</v>
      </c>
      <c r="BM8" s="57">
        <f t="shared" si="5"/>
        <v>159.41118057959275</v>
      </c>
      <c r="BN8" s="57">
        <f t="shared" si="5"/>
        <v>158.95618955772329</v>
      </c>
      <c r="BO8" s="57">
        <f t="shared" si="5"/>
        <v>148.35177871881191</v>
      </c>
      <c r="BP8" s="57">
        <f t="shared" si="5"/>
        <v>149.19511927332294</v>
      </c>
      <c r="BQ8" s="57">
        <f t="shared" si="5"/>
        <v>152.7986360969854</v>
      </c>
      <c r="BR8" s="57">
        <f t="shared" ref="BR8:CW8" si="6">BR7/BR6*100</f>
        <v>111.23920992855771</v>
      </c>
      <c r="BS8" s="57">
        <f t="shared" si="6"/>
        <v>94.829116875770254</v>
      </c>
      <c r="BT8" s="57">
        <f t="shared" si="6"/>
        <v>107.32431115999468</v>
      </c>
      <c r="BU8" s="57">
        <f t="shared" si="6"/>
        <v>104.18366143667772</v>
      </c>
      <c r="BV8" s="57">
        <f t="shared" si="6"/>
        <v>102.44168666399889</v>
      </c>
      <c r="BW8" s="57">
        <f t="shared" si="6"/>
        <v>116.72722629664041</v>
      </c>
      <c r="BX8" s="57">
        <f t="shared" si="6"/>
        <v>113.53569416953894</v>
      </c>
      <c r="BY8" s="57">
        <f t="shared" si="6"/>
        <v>93.313455163713272</v>
      </c>
      <c r="BZ8" s="57">
        <f t="shared" si="6"/>
        <v>104.76455251983383</v>
      </c>
      <c r="CA8" s="57">
        <f t="shared" si="6"/>
        <v>110.113218703735</v>
      </c>
      <c r="CB8" s="57">
        <f t="shared" si="6"/>
        <v>100.86730204458831</v>
      </c>
      <c r="CC8" s="57">
        <f t="shared" si="6"/>
        <v>106.06846878062639</v>
      </c>
      <c r="CD8" s="57">
        <f t="shared" si="6"/>
        <v>88.811050899206805</v>
      </c>
      <c r="CE8" s="57">
        <f t="shared" si="6"/>
        <v>87.538644380320932</v>
      </c>
      <c r="CF8" s="57">
        <f t="shared" si="6"/>
        <v>85.893825686995513</v>
      </c>
      <c r="CG8" s="57">
        <f t="shared" si="6"/>
        <v>88.3899658307094</v>
      </c>
      <c r="CH8" s="57">
        <f t="shared" si="6"/>
        <v>104.57616666168965</v>
      </c>
      <c r="CI8" s="57">
        <f t="shared" si="6"/>
        <v>116.27972960339716</v>
      </c>
      <c r="CJ8" s="57">
        <f t="shared" si="6"/>
        <v>114.91519204473573</v>
      </c>
      <c r="CK8" s="57">
        <f t="shared" si="6"/>
        <v>88.970235428602535</v>
      </c>
      <c r="CL8" s="57">
        <f t="shared" si="6"/>
        <v>69.238271071300659</v>
      </c>
      <c r="CM8" s="57">
        <f t="shared" si="6"/>
        <v>40.490035098950344</v>
      </c>
      <c r="CN8" s="57">
        <f t="shared" si="6"/>
        <v>25.757481207909915</v>
      </c>
      <c r="CO8" s="57">
        <f t="shared" si="6"/>
        <v>29.058100747966982</v>
      </c>
      <c r="CP8" s="57">
        <f t="shared" si="6"/>
        <v>32.30824016106488</v>
      </c>
      <c r="CQ8" s="57">
        <f t="shared" si="6"/>
        <v>31.907806679264279</v>
      </c>
      <c r="CR8" s="57">
        <f t="shared" si="6"/>
        <v>31.7264660598705</v>
      </c>
      <c r="CS8" s="57">
        <f t="shared" si="6"/>
        <v>33.686553253948532</v>
      </c>
      <c r="CT8" s="57">
        <f t="shared" si="6"/>
        <v>34.479546304179081</v>
      </c>
      <c r="CU8" s="57">
        <f t="shared" si="6"/>
        <v>36.16990403328699</v>
      </c>
      <c r="CV8" s="57">
        <f t="shared" si="6"/>
        <v>36.076429704177556</v>
      </c>
      <c r="CW8" s="57">
        <f t="shared" si="6"/>
        <v>34.996320856795535</v>
      </c>
      <c r="CX8" s="57">
        <f t="shared" ref="CX8:EC8" si="7">CX7/CX6*100</f>
        <v>34.281611865932391</v>
      </c>
      <c r="CY8" s="57">
        <f t="shared" si="7"/>
        <v>33.999342945780157</v>
      </c>
      <c r="CZ8" s="57">
        <f t="shared" si="7"/>
        <v>35.11089281701031</v>
      </c>
      <c r="DA8" s="57">
        <f t="shared" si="7"/>
        <v>33.342054320277029</v>
      </c>
      <c r="DB8" s="57">
        <f t="shared" si="7"/>
        <v>31.452609466485377</v>
      </c>
      <c r="DC8" s="57">
        <f t="shared" si="7"/>
        <v>30.278897353019158</v>
      </c>
      <c r="DD8" s="57">
        <f t="shared" si="7"/>
        <v>28.260069702721484</v>
      </c>
      <c r="DE8" s="57">
        <f t="shared" si="7"/>
        <v>28.075070831740838</v>
      </c>
      <c r="DF8" s="57">
        <f t="shared" si="7"/>
        <v>29.134775845537348</v>
      </c>
      <c r="DG8" s="57">
        <f t="shared" si="7"/>
        <v>33.816606095340745</v>
      </c>
      <c r="DH8" s="57">
        <f t="shared" si="7"/>
        <v>33.367615072027981</v>
      </c>
      <c r="DI8" s="57">
        <f t="shared" si="7"/>
        <v>35.728882211898274</v>
      </c>
      <c r="DJ8" s="57">
        <f t="shared" si="7"/>
        <v>36.299626879552939</v>
      </c>
      <c r="DK8" s="57">
        <f t="shared" si="7"/>
        <v>36.923974777478492</v>
      </c>
      <c r="DL8" s="57">
        <f t="shared" si="7"/>
        <v>41.39815196576324</v>
      </c>
      <c r="DM8" s="57">
        <f t="shared" si="7"/>
        <v>47.004605870917253</v>
      </c>
      <c r="DN8" s="57">
        <f t="shared" si="7"/>
        <v>49.96570932302933</v>
      </c>
      <c r="DO8" s="57">
        <f t="shared" si="7"/>
        <v>49.594165234518655</v>
      </c>
      <c r="DP8" s="57">
        <f t="shared" si="7"/>
        <v>55.994871116966316</v>
      </c>
      <c r="DQ8" s="57">
        <f t="shared" si="7"/>
        <v>55.656967383061861</v>
      </c>
      <c r="DR8" s="57">
        <f t="shared" si="7"/>
        <v>54.837129221577541</v>
      </c>
      <c r="DS8" s="57">
        <f t="shared" si="7"/>
        <v>59.056474962126948</v>
      </c>
      <c r="DT8" s="57">
        <f t="shared" si="7"/>
        <v>57.946383180867535</v>
      </c>
      <c r="DU8" s="57">
        <f t="shared" si="7"/>
        <v>55.853201952084888</v>
      </c>
      <c r="DV8" s="57">
        <f t="shared" si="7"/>
        <v>58.053498566299666</v>
      </c>
      <c r="DW8" s="57">
        <f t="shared" si="7"/>
        <v>62.591076502227025</v>
      </c>
      <c r="DX8" s="57">
        <f t="shared" si="7"/>
        <v>68.626622502403563</v>
      </c>
      <c r="DY8" s="57">
        <f t="shared" si="7"/>
        <v>73.96421002274873</v>
      </c>
      <c r="DZ8" s="57">
        <f t="shared" si="7"/>
        <v>79.944273930451004</v>
      </c>
      <c r="EA8" s="57">
        <f t="shared" si="7"/>
        <v>84.128729561891163</v>
      </c>
      <c r="EB8" s="57">
        <f t="shared" si="7"/>
        <v>88.060933938539861</v>
      </c>
      <c r="EC8" s="57">
        <f t="shared" si="7"/>
        <v>89.78810858247175</v>
      </c>
      <c r="ED8" s="57">
        <f t="shared" ref="ED8:FI8" si="8">ED7/ED6*100</f>
        <v>92.290805346096334</v>
      </c>
      <c r="EE8" s="57">
        <f t="shared" si="8"/>
        <v>94.290681090529816</v>
      </c>
      <c r="EF8" s="57">
        <f t="shared" si="8"/>
        <v>97.573241112776245</v>
      </c>
      <c r="EG8" s="57">
        <f t="shared" si="8"/>
        <v>104.16039609755843</v>
      </c>
      <c r="EH8" s="57">
        <f t="shared" si="8"/>
        <v>114.07958639281968</v>
      </c>
      <c r="EI8" s="57">
        <f t="shared" si="8"/>
        <v>120.0767134324592</v>
      </c>
      <c r="EJ8" s="57">
        <f t="shared" si="8"/>
        <v>119.08771435312471</v>
      </c>
      <c r="EK8" s="57">
        <f t="shared" si="8"/>
        <v>118.8963845606003</v>
      </c>
      <c r="EL8" s="57">
        <f t="shared" si="8"/>
        <v>116.49050179911889</v>
      </c>
      <c r="EM8" s="57">
        <f t="shared" si="8"/>
        <v>113.88683949133973</v>
      </c>
      <c r="EN8" s="57">
        <f t="shared" si="8"/>
        <v>113.05854861157879</v>
      </c>
      <c r="EO8" s="57">
        <f t="shared" si="8"/>
        <v>108.74276819285443</v>
      </c>
      <c r="EP8" s="57">
        <f t="shared" si="8"/>
        <v>108.51303175070042</v>
      </c>
      <c r="EQ8" s="57">
        <f t="shared" si="8"/>
        <v>105.94748607234274</v>
      </c>
      <c r="ER8" s="57">
        <f t="shared" si="8"/>
        <v>105.14080461002182</v>
      </c>
      <c r="ES8" s="57">
        <f t="shared" si="8"/>
        <v>104.74181946733407</v>
      </c>
      <c r="ET8" s="57">
        <f t="shared" si="8"/>
        <v>106.17558943589876</v>
      </c>
      <c r="EU8" s="57">
        <f t="shared" si="8"/>
        <v>106.2530571571551</v>
      </c>
      <c r="EV8" s="57">
        <f t="shared" si="8"/>
        <v>103.4537645189705</v>
      </c>
      <c r="EW8" s="57">
        <f t="shared" si="8"/>
        <v>105.78762620467685</v>
      </c>
      <c r="EX8" s="57">
        <f t="shared" si="8"/>
        <v>116.12136252429444</v>
      </c>
      <c r="EY8" s="57">
        <f t="shared" si="8"/>
        <v>118.73707426465194</v>
      </c>
      <c r="EZ8" s="57">
        <f t="shared" si="8"/>
        <v>119.10571509353841</v>
      </c>
      <c r="FA8" s="57">
        <f t="shared" si="8"/>
        <v>125.87053634993235</v>
      </c>
      <c r="FB8" s="57">
        <f t="shared" si="8"/>
        <v>131.81640682463961</v>
      </c>
      <c r="FC8" s="57">
        <f t="shared" si="8"/>
        <v>134.75536911321905</v>
      </c>
      <c r="FD8" s="57">
        <f t="shared" si="8"/>
        <v>134.74567115280871</v>
      </c>
      <c r="FE8" s="57">
        <f t="shared" si="8"/>
        <v>134.19545466783219</v>
      </c>
      <c r="FF8" s="57">
        <f t="shared" si="8"/>
        <v>133.68910623315773</v>
      </c>
      <c r="FG8" s="57">
        <f t="shared" si="8"/>
        <v>134.13798406565084</v>
      </c>
      <c r="FH8" s="57">
        <f t="shared" si="8"/>
        <v>133.82275534364913</v>
      </c>
      <c r="FI8" s="57">
        <f t="shared" si="8"/>
        <v>154.28805627073677</v>
      </c>
      <c r="FJ8" s="57">
        <f t="shared" ref="FJ8:FM8" si="9">FJ7/FJ6*100</f>
        <v>145.81918097045366</v>
      </c>
      <c r="FK8" s="57">
        <f t="shared" si="9"/>
        <v>138.35597865663138</v>
      </c>
      <c r="FL8" s="57">
        <f t="shared" si="9"/>
        <v>133.93747756381956</v>
      </c>
      <c r="FM8" s="57">
        <f t="shared" si="9"/>
        <v>134.73538885370922</v>
      </c>
      <c r="FN8" s="98">
        <f t="shared" ref="FN8" si="10">FN7/FN6*100</f>
        <v>137.0883586346034</v>
      </c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</row>
    <row r="9" spans="2:196" x14ac:dyDescent="0.3">
      <c r="B9" s="91" t="s">
        <v>22</v>
      </c>
      <c r="C9" s="33" t="s">
        <v>105</v>
      </c>
      <c r="D9" s="32" t="s">
        <v>11</v>
      </c>
      <c r="E9" s="34" t="s">
        <v>18</v>
      </c>
      <c r="F9" s="37"/>
      <c r="G9" s="61">
        <v>-3.9586701393127002</v>
      </c>
      <c r="H9" s="61">
        <v>-4.1640696525573997</v>
      </c>
      <c r="I9" s="61">
        <v>-3.0600595474243</v>
      </c>
      <c r="J9" s="61">
        <v>-2.7231197357178099</v>
      </c>
      <c r="K9" s="61">
        <v>-3.1048402786254901</v>
      </c>
      <c r="L9" s="61">
        <v>-1.4477605819702006</v>
      </c>
      <c r="M9" s="61">
        <v>-0.78864002227780006</v>
      </c>
      <c r="N9" s="61">
        <v>0.33440017700199975</v>
      </c>
      <c r="O9" s="61">
        <v>-0.81925010681159982</v>
      </c>
      <c r="P9" s="61">
        <v>-0.13169956207280009</v>
      </c>
      <c r="Q9" s="61">
        <v>0</v>
      </c>
      <c r="R9" s="61">
        <v>0.21000003814700063</v>
      </c>
      <c r="S9" s="61">
        <v>-7.6199531555199762E-2</v>
      </c>
      <c r="T9" s="61">
        <v>0.57610034942620025</v>
      </c>
      <c r="U9" s="61">
        <v>-4.7599792480499836E-2</v>
      </c>
      <c r="V9" s="61">
        <v>-8.5000991821004845E-3</v>
      </c>
      <c r="W9" s="61">
        <v>8.9699745178200452E-2</v>
      </c>
      <c r="X9" s="61">
        <v>0.72739982604980025</v>
      </c>
      <c r="Y9" s="61">
        <v>0.38389968872069957</v>
      </c>
      <c r="Z9" s="61">
        <v>-3.7899971008299893E-2</v>
      </c>
      <c r="AA9" s="61">
        <v>-0.49880027770989965</v>
      </c>
      <c r="AB9" s="61">
        <v>-0.50979995727540039</v>
      </c>
      <c r="AC9" s="61">
        <v>-1.4604997634887007</v>
      </c>
      <c r="AD9" s="61">
        <v>0.20179939270019975</v>
      </c>
      <c r="AE9" s="61">
        <v>-0.49909973144530007</v>
      </c>
      <c r="AF9" s="61">
        <v>-1.9421997070311998</v>
      </c>
      <c r="AG9" s="61">
        <v>-2.1145000457762997</v>
      </c>
      <c r="AH9" s="61">
        <v>-1.3182001113892001</v>
      </c>
      <c r="AI9" s="61">
        <v>-0.31980037689209961</v>
      </c>
      <c r="AJ9" s="61">
        <v>-1.4113006591796995</v>
      </c>
      <c r="AK9" s="61">
        <v>-0.2481002807617001</v>
      </c>
      <c r="AL9" s="61">
        <v>-0.49020004272460049</v>
      </c>
      <c r="AM9" s="61">
        <v>-0.22749996185299981</v>
      </c>
      <c r="AN9" s="61">
        <v>-0.68859958648679953</v>
      </c>
      <c r="AO9" s="61">
        <v>-0.43439960479730022</v>
      </c>
      <c r="AP9" s="61">
        <v>8.5000991821999605E-3</v>
      </c>
      <c r="AQ9" s="61">
        <v>-0.21249961853030008</v>
      </c>
      <c r="AR9" s="61">
        <v>-0.10579967498780007</v>
      </c>
      <c r="AS9" s="61">
        <v>0.28429985046390005</v>
      </c>
      <c r="AT9" s="61">
        <v>0.35559940338140006</v>
      </c>
      <c r="AU9" s="61">
        <v>0.4762001037596999</v>
      </c>
      <c r="AV9" s="61">
        <v>0.31929969787590018</v>
      </c>
      <c r="AW9" s="61">
        <v>0.57720088958739924</v>
      </c>
      <c r="AX9" s="61">
        <v>-1.5652999877928999</v>
      </c>
      <c r="AY9" s="61">
        <v>-0.68900012969969993</v>
      </c>
      <c r="AZ9" s="61">
        <v>-0.51219940185539992</v>
      </c>
      <c r="BA9" s="61">
        <v>-1.3085002899169997</v>
      </c>
      <c r="BB9" s="61">
        <v>-0.68610000610360045</v>
      </c>
      <c r="BC9" s="61">
        <v>-0.31930065155030007</v>
      </c>
      <c r="BD9" s="61">
        <v>-0.63430023193359997</v>
      </c>
      <c r="BE9" s="61">
        <v>-1.85729980468746</v>
      </c>
      <c r="BF9" s="61">
        <v>-0.85640048980710004</v>
      </c>
      <c r="BG9" s="61">
        <v>-12.405400276183601</v>
      </c>
      <c r="BH9" s="61">
        <v>-25.7893018722534</v>
      </c>
      <c r="BI9" s="61">
        <v>-28.172500610351399</v>
      </c>
      <c r="BJ9" s="61">
        <v>-27.6183013916013</v>
      </c>
      <c r="BK9" s="61">
        <v>-22.700601577759102</v>
      </c>
      <c r="BL9" s="61">
        <v>-11.210700035095201</v>
      </c>
      <c r="BM9" s="61">
        <v>-5.8871002197265003</v>
      </c>
      <c r="BN9" s="61">
        <v>-7.7714996337890003</v>
      </c>
      <c r="BO9" s="61">
        <v>-10.9895000457763</v>
      </c>
      <c r="BP9" s="61">
        <v>-3.2054004669189102</v>
      </c>
      <c r="BQ9" s="61">
        <v>1.1868000030517001</v>
      </c>
      <c r="BR9" s="61">
        <v>1.6972999572754</v>
      </c>
      <c r="BS9" s="61">
        <v>-9.40999984741E-2</v>
      </c>
      <c r="BT9" s="61">
        <v>-1.7098007202149001</v>
      </c>
      <c r="BU9" s="61">
        <v>-2.0861997604370996</v>
      </c>
      <c r="BV9" s="61">
        <v>-0.59309959411620028</v>
      </c>
      <c r="BW9" s="61">
        <v>-0.54669952392580035</v>
      </c>
      <c r="BX9" s="61">
        <v>-2.1429996490478</v>
      </c>
      <c r="BY9" s="61">
        <v>-3.0631999969482502</v>
      </c>
      <c r="BZ9" s="61">
        <v>-4.8524990081786896</v>
      </c>
      <c r="CA9" s="61">
        <v>-2.5044994354247998</v>
      </c>
      <c r="CB9" s="61">
        <v>-9.8312005996703995</v>
      </c>
      <c r="CC9" s="61">
        <v>-7.9261016845702992</v>
      </c>
      <c r="CD9" s="61">
        <v>-5.77889919281</v>
      </c>
      <c r="CE9" s="61">
        <v>-5.9688005447387003</v>
      </c>
      <c r="CF9" s="61">
        <v>-9.4912004470825995</v>
      </c>
      <c r="CG9" s="61">
        <v>-24.322100639343699</v>
      </c>
      <c r="CH9" s="61">
        <v>-25.0683994293213</v>
      </c>
      <c r="CI9" s="61">
        <v>-26.855099678039299</v>
      </c>
      <c r="CJ9" s="61">
        <v>-16.14505958557119</v>
      </c>
      <c r="CK9" s="61">
        <v>-35.095700740813697</v>
      </c>
      <c r="CL9" s="61">
        <v>-16.878999710083299</v>
      </c>
      <c r="CM9" s="61">
        <v>-9.8242006301880007</v>
      </c>
      <c r="CN9" s="61">
        <v>-6.6237993240356197</v>
      </c>
      <c r="CO9" s="61">
        <v>-4.5764999389648597</v>
      </c>
      <c r="CP9" s="61">
        <v>-2.8248004913329998</v>
      </c>
      <c r="CQ9" s="61">
        <v>-2.4186992645263001</v>
      </c>
      <c r="CR9" s="61">
        <v>-3.8564004898071</v>
      </c>
      <c r="CS9" s="61">
        <v>-4.0760002136231002</v>
      </c>
      <c r="CT9" s="61">
        <v>-2.3289003372192001</v>
      </c>
      <c r="CU9" s="61">
        <v>-1.8410997390746999</v>
      </c>
      <c r="CV9" s="61">
        <v>-2.0256004333495801</v>
      </c>
      <c r="CW9" s="61">
        <v>-1.4608001708984399</v>
      </c>
      <c r="CX9" s="61">
        <v>-1.0947008132934559</v>
      </c>
      <c r="CY9" s="61">
        <v>-0.97910022735594016</v>
      </c>
      <c r="CZ9" s="61">
        <v>-0.99689865112302001</v>
      </c>
      <c r="DA9" s="61">
        <v>-0.27540016174316007</v>
      </c>
      <c r="DB9" s="61">
        <v>-0.57169914245608</v>
      </c>
      <c r="DC9" s="61">
        <v>-0.94599914550781061</v>
      </c>
      <c r="DD9" s="61">
        <v>-0.30190086364745994</v>
      </c>
      <c r="DE9" s="61">
        <v>-2.3537006378173402</v>
      </c>
      <c r="DF9" s="61">
        <v>-2.6725006103515798</v>
      </c>
      <c r="DG9" s="61">
        <v>-1.5874996185302801</v>
      </c>
      <c r="DH9" s="61">
        <v>-0.96759986877442006</v>
      </c>
      <c r="DI9" s="61">
        <v>-2.5450973510742001</v>
      </c>
      <c r="DJ9" s="61">
        <v>-2.8503017425536998</v>
      </c>
      <c r="DK9" s="61">
        <v>-3.220500946045</v>
      </c>
      <c r="DL9" s="61">
        <v>-4.7126998901368005</v>
      </c>
      <c r="DM9" s="61">
        <v>-6.8361988067627006</v>
      </c>
      <c r="DN9" s="61">
        <v>-6.3577003479003995</v>
      </c>
      <c r="DO9" s="61">
        <v>-6.2369995117187003</v>
      </c>
      <c r="DP9" s="61">
        <v>-10.2763977050781</v>
      </c>
      <c r="DQ9" s="61">
        <v>-7.8784008026123002</v>
      </c>
      <c r="DR9" s="61">
        <v>-6.9568977355956996</v>
      </c>
      <c r="DS9" s="61">
        <v>-8.4715995788574006</v>
      </c>
      <c r="DT9" s="61">
        <v>-8.2291011810303001</v>
      </c>
      <c r="DU9" s="61">
        <v>-6.8000000000000007</v>
      </c>
      <c r="DV9" s="61">
        <v>-10.6</v>
      </c>
      <c r="DW9" s="61">
        <v>-9.7000000000000011</v>
      </c>
      <c r="DX9" s="61">
        <v>-9.8000000000000007</v>
      </c>
      <c r="DY9" s="61">
        <v>-11.1</v>
      </c>
      <c r="DZ9" s="61">
        <v>-12</v>
      </c>
      <c r="EA9" s="61">
        <v>-11.600000000000001</v>
      </c>
      <c r="EB9" s="61">
        <v>-11.1</v>
      </c>
      <c r="EC9" s="61">
        <v>-10.7</v>
      </c>
      <c r="ED9" s="61">
        <v>-11</v>
      </c>
      <c r="EE9" s="61">
        <v>-11</v>
      </c>
      <c r="EF9" s="61">
        <v>-11</v>
      </c>
      <c r="EG9" s="61">
        <v>-10</v>
      </c>
      <c r="EH9" s="61">
        <v>-9.7000000000000011</v>
      </c>
      <c r="EI9" s="61">
        <v>-8.6999999999999993</v>
      </c>
      <c r="EJ9" s="62">
        <v>-7.2000000000000011</v>
      </c>
      <c r="EK9" s="62">
        <v>-6.6000000000000005</v>
      </c>
      <c r="EL9" s="62">
        <v>-3</v>
      </c>
      <c r="EM9" s="62">
        <v>-3</v>
      </c>
      <c r="EN9" s="62">
        <v>-1.8000000000000003</v>
      </c>
      <c r="EO9" s="62">
        <v>-2.4</v>
      </c>
      <c r="EP9" s="62">
        <v>-3.2</v>
      </c>
      <c r="EQ9" s="62">
        <v>-2.9</v>
      </c>
      <c r="ER9" s="62">
        <v>-3.2</v>
      </c>
      <c r="ES9" s="62">
        <v>-3.5000000000000004</v>
      </c>
      <c r="ET9" s="62">
        <v>-4.0999999999999996</v>
      </c>
      <c r="EU9" s="62">
        <v>-3.6000000000000005</v>
      </c>
      <c r="EV9" s="62">
        <v>-1.3</v>
      </c>
      <c r="EW9" s="62">
        <v>-2.6</v>
      </c>
      <c r="EX9" s="62">
        <v>-5.0999999999999996</v>
      </c>
      <c r="EY9" s="62">
        <v>-4.2</v>
      </c>
      <c r="EZ9" s="62">
        <v>-3.5000000000000004</v>
      </c>
      <c r="FA9" s="62">
        <v>-3</v>
      </c>
      <c r="FB9" s="62">
        <v>-2.9</v>
      </c>
      <c r="FC9" s="62">
        <v>-2.8</v>
      </c>
      <c r="FD9" s="62">
        <v>-2.5</v>
      </c>
      <c r="FE9" s="62">
        <v>-2.4</v>
      </c>
      <c r="FF9" s="62">
        <v>-2.5</v>
      </c>
      <c r="FG9" s="62">
        <v>-2.2000000000000002</v>
      </c>
      <c r="FH9" s="62">
        <v>-1.5</v>
      </c>
      <c r="FI9" s="62">
        <v>-9.4</v>
      </c>
      <c r="FJ9" s="62">
        <v>-8.9</v>
      </c>
      <c r="FK9" s="62">
        <v>-8.1</v>
      </c>
      <c r="FL9" s="61">
        <v>-7.1340000000000003</v>
      </c>
      <c r="FM9" s="62">
        <v>-3.4000000000000004</v>
      </c>
      <c r="FN9" s="99">
        <v>-3.1</v>
      </c>
      <c r="FO9" s="7"/>
      <c r="FP9" s="7"/>
      <c r="FQ9" s="7"/>
      <c r="FR9" s="7"/>
      <c r="FS9" s="7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</row>
    <row r="10" spans="2:196" s="6" customFormat="1" x14ac:dyDescent="0.3">
      <c r="B10" s="88" t="s">
        <v>10</v>
      </c>
      <c r="C10" s="25" t="s">
        <v>105</v>
      </c>
      <c r="D10" s="26" t="s">
        <v>50</v>
      </c>
      <c r="E10" s="26" t="s">
        <v>23</v>
      </c>
      <c r="F10" s="22"/>
      <c r="G10" s="60">
        <f t="shared" ref="G10:AL10" si="11">G9*G6/100</f>
        <v>-0.17787339223472529</v>
      </c>
      <c r="H10" s="60">
        <f t="shared" si="11"/>
        <v>-0.18445489505894691</v>
      </c>
      <c r="I10" s="60">
        <f t="shared" si="11"/>
        <v>-0.13583654182677393</v>
      </c>
      <c r="J10" s="60">
        <f t="shared" si="11"/>
        <v>-0.12917823676991583</v>
      </c>
      <c r="K10" s="60">
        <f t="shared" si="11"/>
        <v>-0.1568848935989488</v>
      </c>
      <c r="L10" s="60">
        <f t="shared" si="11"/>
        <v>-7.0238226075338264E-2</v>
      </c>
      <c r="M10" s="60">
        <f t="shared" si="11"/>
        <v>-4.0362203120280798E-2</v>
      </c>
      <c r="N10" s="60">
        <f t="shared" si="11"/>
        <v>1.6484679162362799E-2</v>
      </c>
      <c r="O10" s="60">
        <f t="shared" si="11"/>
        <v>-4.1287492857222177E-2</v>
      </c>
      <c r="P10" s="60">
        <f t="shared" si="11"/>
        <v>-6.6918486329874353E-3</v>
      </c>
      <c r="Q10" s="60">
        <f t="shared" si="11"/>
        <v>0</v>
      </c>
      <c r="R10" s="60">
        <f t="shared" si="11"/>
        <v>1.2712476008501639E-2</v>
      </c>
      <c r="S10" s="60">
        <f t="shared" si="11"/>
        <v>-4.6987684632514067E-3</v>
      </c>
      <c r="T10" s="60">
        <f t="shared" si="11"/>
        <v>3.0537388257346018E-2</v>
      </c>
      <c r="U10" s="60">
        <f t="shared" si="11"/>
        <v>-2.4838617352290486E-3</v>
      </c>
      <c r="V10" s="60">
        <f t="shared" si="11"/>
        <v>-4.995851785108788E-4</v>
      </c>
      <c r="W10" s="60">
        <f t="shared" si="11"/>
        <v>5.2465065887295466E-3</v>
      </c>
      <c r="X10" s="60">
        <f t="shared" si="11"/>
        <v>4.084120792826431E-2</v>
      </c>
      <c r="Y10" s="60">
        <f t="shared" si="11"/>
        <v>2.2910495411760157E-2</v>
      </c>
      <c r="Z10" s="60">
        <f t="shared" si="11"/>
        <v>-2.227827529769048E-3</v>
      </c>
      <c r="AA10" s="60">
        <f t="shared" si="11"/>
        <v>-3.0242887252482021E-2</v>
      </c>
      <c r="AB10" s="60">
        <f t="shared" si="11"/>
        <v>-2.9664237564389084E-2</v>
      </c>
      <c r="AC10" s="60">
        <f t="shared" si="11"/>
        <v>-8.2299306807653336E-2</v>
      </c>
      <c r="AD10" s="60">
        <f t="shared" si="11"/>
        <v>1.2166920248306212E-2</v>
      </c>
      <c r="AE10" s="60">
        <f t="shared" si="11"/>
        <v>-3.1777612284446588E-2</v>
      </c>
      <c r="AF10" s="60">
        <f t="shared" si="11"/>
        <v>-0.11935397865844312</v>
      </c>
      <c r="AG10" s="60">
        <f t="shared" si="11"/>
        <v>-0.12899321933479641</v>
      </c>
      <c r="AH10" s="60">
        <f t="shared" si="11"/>
        <v>-8.3709819199878729E-2</v>
      </c>
      <c r="AI10" s="60">
        <f t="shared" si="11"/>
        <v>-2.1309698244813113E-2</v>
      </c>
      <c r="AJ10" s="60">
        <f t="shared" si="11"/>
        <v>-9.4124639051826331E-2</v>
      </c>
      <c r="AK10" s="60">
        <f t="shared" si="11"/>
        <v>-1.5553245612928819E-2</v>
      </c>
      <c r="AL10" s="60">
        <f t="shared" si="11"/>
        <v>-3.0430121200808583E-2</v>
      </c>
      <c r="AM10" s="60">
        <f t="shared" ref="AM10:BR10" si="12">AM9*AM6/100</f>
        <v>-1.3833118909462221E-2</v>
      </c>
      <c r="AN10" s="60">
        <f t="shared" si="12"/>
        <v>-4.4393509691427836E-2</v>
      </c>
      <c r="AO10" s="60">
        <f t="shared" si="12"/>
        <v>-2.8529174955038362E-2</v>
      </c>
      <c r="AP10" s="60">
        <f t="shared" si="12"/>
        <v>5.6058655967012173E-4</v>
      </c>
      <c r="AQ10" s="60">
        <f t="shared" si="12"/>
        <v>-1.4309895533471477E-2</v>
      </c>
      <c r="AR10" s="60">
        <f t="shared" si="12"/>
        <v>-7.3950783827726411E-3</v>
      </c>
      <c r="AS10" s="60">
        <f t="shared" si="12"/>
        <v>2.0371504436367097E-2</v>
      </c>
      <c r="AT10" s="60">
        <f t="shared" si="12"/>
        <v>2.6042275823625463E-2</v>
      </c>
      <c r="AU10" s="60">
        <f t="shared" si="12"/>
        <v>3.506754712523405E-2</v>
      </c>
      <c r="AV10" s="60">
        <f t="shared" si="12"/>
        <v>2.4530596408124293E-2</v>
      </c>
      <c r="AW10" s="60">
        <f t="shared" si="12"/>
        <v>4.4797494205212167E-2</v>
      </c>
      <c r="AX10" s="60">
        <f t="shared" si="12"/>
        <v>-0.12747654374593342</v>
      </c>
      <c r="AY10" s="60">
        <f t="shared" si="12"/>
        <v>-6.1539626925325198E-2</v>
      </c>
      <c r="AZ10" s="60">
        <f t="shared" si="12"/>
        <v>-4.9157999829852417E-2</v>
      </c>
      <c r="BA10" s="60">
        <f t="shared" si="12"/>
        <v>-0.12491715190576816</v>
      </c>
      <c r="BB10" s="60">
        <f t="shared" si="12"/>
        <v>-6.8130628670243693E-2</v>
      </c>
      <c r="BC10" s="60">
        <f t="shared" si="12"/>
        <v>-3.3129128155141366E-2</v>
      </c>
      <c r="BD10" s="60">
        <f t="shared" si="12"/>
        <v>-7.3104479257037391E-2</v>
      </c>
      <c r="BE10" s="60">
        <f t="shared" si="12"/>
        <v>-0.22529294181354909</v>
      </c>
      <c r="BF10" s="60">
        <f t="shared" si="12"/>
        <v>-0.10855176133050744</v>
      </c>
      <c r="BG10" s="60">
        <f t="shared" si="12"/>
        <v>-1.4863843074901582</v>
      </c>
      <c r="BH10" s="60">
        <f t="shared" si="12"/>
        <v>-3.435541755431132</v>
      </c>
      <c r="BI10" s="60">
        <f t="shared" si="12"/>
        <v>-5.347645631849189</v>
      </c>
      <c r="BJ10" s="60">
        <f t="shared" si="12"/>
        <v>-7.4932036404374571</v>
      </c>
      <c r="BK10" s="60">
        <f t="shared" si="12"/>
        <v>-8.4657760822223516</v>
      </c>
      <c r="BL10" s="60">
        <f t="shared" si="12"/>
        <v>-4.5306587444284352</v>
      </c>
      <c r="BM10" s="60">
        <f t="shared" si="12"/>
        <v>-3.3569628430544678</v>
      </c>
      <c r="BN10" s="60">
        <f t="shared" si="12"/>
        <v>-4.4686216277873916</v>
      </c>
      <c r="BO10" s="60">
        <f t="shared" si="12"/>
        <v>-6.7336270773974434</v>
      </c>
      <c r="BP10" s="60">
        <f t="shared" si="12"/>
        <v>-2.1248289335626036</v>
      </c>
      <c r="BQ10" s="60">
        <f t="shared" si="12"/>
        <v>0.80000976079875374</v>
      </c>
      <c r="BR10" s="60">
        <f t="shared" si="12"/>
        <v>1.4174782986336611</v>
      </c>
      <c r="BS10" s="60">
        <f t="shared" ref="BS10:CX10" si="13">BS9*BS6/100</f>
        <v>-8.42472242034807E-2</v>
      </c>
      <c r="BT10" s="60">
        <f t="shared" si="13"/>
        <v>-1.3445898625057127</v>
      </c>
      <c r="BU10" s="60">
        <f t="shared" si="13"/>
        <v>-1.6580079619219439</v>
      </c>
      <c r="BV10" s="60">
        <f t="shared" si="13"/>
        <v>-0.48111835987933838</v>
      </c>
      <c r="BW10" s="60">
        <f t="shared" si="13"/>
        <v>-0.39014094472944633</v>
      </c>
      <c r="BX10" s="60">
        <f t="shared" si="13"/>
        <v>-1.3627835351075257</v>
      </c>
      <c r="BY10" s="60">
        <f t="shared" si="13"/>
        <v>-1.8284634250299039</v>
      </c>
      <c r="BZ10" s="60">
        <f t="shared" si="13"/>
        <v>-2.6493974974529038</v>
      </c>
      <c r="CA10" s="60">
        <f t="shared" si="13"/>
        <v>-1.369234936436009</v>
      </c>
      <c r="CB10" s="60">
        <f t="shared" si="13"/>
        <v>-5.955213874703702</v>
      </c>
      <c r="CC10" s="60">
        <f t="shared" si="13"/>
        <v>-4.9767699888659074</v>
      </c>
      <c r="CD10" s="60">
        <f t="shared" si="13"/>
        <v>-4.5678856316616923</v>
      </c>
      <c r="CE10" s="60">
        <f t="shared" si="13"/>
        <v>-5.141130117551497</v>
      </c>
      <c r="CF10" s="60">
        <f t="shared" si="13"/>
        <v>-9.0277859942155345</v>
      </c>
      <c r="CG10" s="60">
        <f t="shared" si="13"/>
        <v>-27.406744656043156</v>
      </c>
      <c r="CH10" s="60">
        <f t="shared" si="13"/>
        <v>-33.727797760229343</v>
      </c>
      <c r="CI10" s="60">
        <f t="shared" si="13"/>
        <v>-45.012651346042901</v>
      </c>
      <c r="CJ10" s="60">
        <f t="shared" si="13"/>
        <v>-36.894100525198702</v>
      </c>
      <c r="CK10" s="60">
        <f t="shared" si="13"/>
        <v>-156.91843106225414</v>
      </c>
      <c r="CL10" s="60">
        <f t="shared" si="13"/>
        <v>-139.95487731893169</v>
      </c>
      <c r="CM10" s="60">
        <f t="shared" si="13"/>
        <v>-182.65378669916859</v>
      </c>
      <c r="CN10" s="60">
        <f t="shared" si="13"/>
        <v>-238.23322025377979</v>
      </c>
      <c r="CO10" s="60">
        <f t="shared" si="13"/>
        <v>-193.78160925731962</v>
      </c>
      <c r="CP10" s="60">
        <f t="shared" si="13"/>
        <v>-126.39288212275042</v>
      </c>
      <c r="CQ10" s="60">
        <f t="shared" si="13"/>
        <v>-122.42900997250561</v>
      </c>
      <c r="CR10" s="60">
        <f t="shared" si="13"/>
        <v>-231.81092278706629</v>
      </c>
      <c r="CS10" s="60">
        <f t="shared" si="13"/>
        <v>-265.15466871300322</v>
      </c>
      <c r="CT10" s="60">
        <f t="shared" si="13"/>
        <v>-168.32064984703177</v>
      </c>
      <c r="CU10" s="60">
        <f t="shared" si="13"/>
        <v>-142.2643990430366</v>
      </c>
      <c r="CV10" s="60">
        <f t="shared" si="13"/>
        <v>-172.84438690731307</v>
      </c>
      <c r="CW10" s="60">
        <f t="shared" si="13"/>
        <v>-136.14836647876484</v>
      </c>
      <c r="CX10" s="60">
        <f t="shared" si="13"/>
        <v>-109.86728491493074</v>
      </c>
      <c r="CY10" s="60">
        <f t="shared" ref="CY10:ED10" si="14">CY9*CY6/100</f>
        <v>-106.22578837501071</v>
      </c>
      <c r="CZ10" s="60">
        <f t="shared" si="14"/>
        <v>-115.16143864607277</v>
      </c>
      <c r="DA10" s="60">
        <f t="shared" si="14"/>
        <v>-34.809459863676331</v>
      </c>
      <c r="DB10" s="60">
        <f t="shared" si="14"/>
        <v>-81.530802912210547</v>
      </c>
      <c r="DC10" s="60">
        <f t="shared" si="14"/>
        <v>-152.04022088473363</v>
      </c>
      <c r="DD10" s="60">
        <f t="shared" si="14"/>
        <v>-55.926302656239201</v>
      </c>
      <c r="DE10" s="60">
        <f t="shared" si="14"/>
        <v>-480.89147519870721</v>
      </c>
      <c r="DF10" s="60">
        <f t="shared" si="14"/>
        <v>-590.20201556683685</v>
      </c>
      <c r="DG10" s="60">
        <f t="shared" si="14"/>
        <v>-383.04267142829906</v>
      </c>
      <c r="DH10" s="60">
        <f t="shared" si="14"/>
        <v>-259.23496564589681</v>
      </c>
      <c r="DI10" s="60">
        <f t="shared" si="14"/>
        <v>-741.19286157917497</v>
      </c>
      <c r="DJ10" s="60">
        <f t="shared" si="14"/>
        <v>-917.97934238868913</v>
      </c>
      <c r="DK10" s="60">
        <f t="shared" si="14"/>
        <v>-1171.43141730569</v>
      </c>
      <c r="DL10" s="60">
        <f t="shared" si="14"/>
        <v>-1872.1637602883484</v>
      </c>
      <c r="DM10" s="60">
        <f t="shared" si="14"/>
        <v>-2977.6582136257703</v>
      </c>
      <c r="DN10" s="60">
        <f t="shared" si="14"/>
        <v>-3339.1799440144509</v>
      </c>
      <c r="DO10" s="60">
        <f t="shared" si="14"/>
        <v>-4142.7478100242215</v>
      </c>
      <c r="DP10" s="60">
        <f t="shared" si="14"/>
        <v>-7821.5137718420192</v>
      </c>
      <c r="DQ10" s="60">
        <f t="shared" si="14"/>
        <v>-7529.6192659769995</v>
      </c>
      <c r="DR10" s="60">
        <f t="shared" si="14"/>
        <v>-8080.0401926454206</v>
      </c>
      <c r="DS10" s="60">
        <f t="shared" si="14"/>
        <v>-11584.979915364031</v>
      </c>
      <c r="DT10" s="60">
        <f t="shared" si="14"/>
        <v>-13771.773998915678</v>
      </c>
      <c r="DU10" s="60">
        <f t="shared" si="14"/>
        <v>-14213.413237812892</v>
      </c>
      <c r="DV10" s="60">
        <f t="shared" si="14"/>
        <v>-26557.708287627713</v>
      </c>
      <c r="DW10" s="60">
        <f t="shared" si="14"/>
        <v>-28695.156408375482</v>
      </c>
      <c r="DX10" s="60">
        <f t="shared" si="14"/>
        <v>-33787.60188757343</v>
      </c>
      <c r="DY10" s="60">
        <f t="shared" si="14"/>
        <v>-43778.963623137242</v>
      </c>
      <c r="DZ10" s="60">
        <f t="shared" si="14"/>
        <v>-53154.050829166459</v>
      </c>
      <c r="EA10" s="60">
        <f t="shared" si="14"/>
        <v>-56912.985432373483</v>
      </c>
      <c r="EB10" s="60">
        <f t="shared" si="14"/>
        <v>-59656.1824300714</v>
      </c>
      <c r="EC10" s="60">
        <f t="shared" si="14"/>
        <v>-63977.909666329921</v>
      </c>
      <c r="ED10" s="60">
        <f t="shared" si="14"/>
        <v>-72272.182206958358</v>
      </c>
      <c r="EE10" s="60">
        <f t="shared" ref="EE10:FJ10" si="15">EE9*EE6/100</f>
        <v>-79947.455176003787</v>
      </c>
      <c r="EF10" s="60">
        <f t="shared" si="15"/>
        <v>-87358.507340634882</v>
      </c>
      <c r="EG10" s="60">
        <f t="shared" si="15"/>
        <v>-83620.601748116489</v>
      </c>
      <c r="EH10" s="60">
        <f t="shared" si="15"/>
        <v>-83609.907184940035</v>
      </c>
      <c r="EI10" s="60">
        <f t="shared" si="15"/>
        <v>-79335.412318379094</v>
      </c>
      <c r="EJ10" s="60">
        <f t="shared" si="15"/>
        <v>-71317.50480000001</v>
      </c>
      <c r="EK10" s="60">
        <f t="shared" si="15"/>
        <v>-69151.196400000001</v>
      </c>
      <c r="EL10" s="60">
        <f t="shared" si="15"/>
        <v>-32852.748</v>
      </c>
      <c r="EM10" s="60">
        <f t="shared" si="15"/>
        <v>-34237.704000000005</v>
      </c>
      <c r="EN10" s="60">
        <f t="shared" si="15"/>
        <v>-21195.894600000003</v>
      </c>
      <c r="EO10" s="60">
        <f t="shared" si="15"/>
        <v>-29873.860799999995</v>
      </c>
      <c r="EP10" s="60">
        <f t="shared" si="15"/>
        <v>-41875.939200000001</v>
      </c>
      <c r="EQ10" s="60">
        <f t="shared" si="15"/>
        <v>-39310.146699999998</v>
      </c>
      <c r="ER10" s="60">
        <f t="shared" si="15"/>
        <v>-44780.351999999999</v>
      </c>
      <c r="ES10" s="60">
        <f t="shared" si="15"/>
        <v>-51007.467000000004</v>
      </c>
      <c r="ET10" s="60">
        <f t="shared" si="15"/>
        <v>-61461.997100000001</v>
      </c>
      <c r="EU10" s="60">
        <f t="shared" si="15"/>
        <v>-56155.111200000014</v>
      </c>
      <c r="EV10" s="60">
        <f t="shared" si="15"/>
        <v>-21082.288500000002</v>
      </c>
      <c r="EW10" s="60">
        <f t="shared" si="15"/>
        <v>-42736.688799999996</v>
      </c>
      <c r="EX10" s="60">
        <f t="shared" si="15"/>
        <v>-80789.446799999991</v>
      </c>
      <c r="EY10" s="60">
        <f t="shared" si="15"/>
        <v>-67953.6774</v>
      </c>
      <c r="EZ10" s="60">
        <f t="shared" si="15"/>
        <v>-58007.677000000003</v>
      </c>
      <c r="FA10" s="60">
        <f t="shared" si="15"/>
        <v>-48986.955000000002</v>
      </c>
      <c r="FB10" s="60">
        <f t="shared" si="15"/>
        <v>-47016.56029999999</v>
      </c>
      <c r="FC10" s="60">
        <f t="shared" si="15"/>
        <v>-45804.3796</v>
      </c>
      <c r="FD10" s="60">
        <f t="shared" si="15"/>
        <v>-41581.942499999997</v>
      </c>
      <c r="FE10" s="60">
        <f t="shared" si="15"/>
        <v>-40916.560799999999</v>
      </c>
      <c r="FF10" s="60">
        <f t="shared" si="15"/>
        <v>-43612.324999999997</v>
      </c>
      <c r="FG10" s="60">
        <f t="shared" si="15"/>
        <v>-39110.376799999998</v>
      </c>
      <c r="FH10" s="60">
        <f t="shared" si="15"/>
        <v>-27061.002</v>
      </c>
      <c r="FI10" s="60">
        <f t="shared" si="15"/>
        <v>-156981.11859999999</v>
      </c>
      <c r="FJ10" s="60">
        <f t="shared" si="15"/>
        <v>-163983.1586</v>
      </c>
      <c r="FK10" s="60">
        <f t="shared" ref="FK10:FN10" si="16">FK9*FK6/100</f>
        <v>-161843.8806</v>
      </c>
      <c r="FL10" s="60">
        <f t="shared" si="16"/>
        <v>-152863.385496</v>
      </c>
      <c r="FM10" s="60">
        <f t="shared" si="16"/>
        <v>-74869.060800000007</v>
      </c>
      <c r="FN10" s="100">
        <f t="shared" si="16"/>
        <v>-69999.50970000001</v>
      </c>
      <c r="FO10" s="7"/>
      <c r="FP10" s="7"/>
      <c r="FQ10" s="7"/>
      <c r="FR10" s="11"/>
      <c r="FS10" s="7"/>
      <c r="FT10" s="9"/>
      <c r="FU10" s="9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</row>
    <row r="11" spans="2:196" x14ac:dyDescent="0.3">
      <c r="B11" s="91" t="s">
        <v>12</v>
      </c>
      <c r="C11" s="33" t="s">
        <v>24</v>
      </c>
      <c r="D11" s="32" t="s">
        <v>11</v>
      </c>
      <c r="E11" s="34" t="s">
        <v>18</v>
      </c>
      <c r="F11" s="37"/>
      <c r="G11" s="61">
        <v>-2.2985801696777002</v>
      </c>
      <c r="H11" s="61">
        <v>-1.9566197395324998</v>
      </c>
      <c r="I11" s="61">
        <v>-0.53425955772400002</v>
      </c>
      <c r="J11" s="61">
        <v>0.31826019287108998</v>
      </c>
      <c r="K11" s="61">
        <v>-0.19007039070129</v>
      </c>
      <c r="L11" s="61">
        <v>1.7845594882964999</v>
      </c>
      <c r="M11" s="61">
        <v>2.1433200836182</v>
      </c>
      <c r="N11" s="61">
        <v>4.0234000682830997</v>
      </c>
      <c r="O11" s="61">
        <v>3.3399801254271999</v>
      </c>
      <c r="P11" s="61">
        <v>4.0615506172179998</v>
      </c>
      <c r="Q11" s="61">
        <v>4.0440201759337997</v>
      </c>
      <c r="R11" s="61">
        <v>3.8445999622345002</v>
      </c>
      <c r="S11" s="61">
        <v>3.7995705604553001</v>
      </c>
      <c r="T11" s="61">
        <v>4.9260101318359002</v>
      </c>
      <c r="U11" s="61">
        <v>4.3176302909851003</v>
      </c>
      <c r="V11" s="61">
        <v>4.0661997795104998</v>
      </c>
      <c r="W11" s="61">
        <v>4.5267696380615003</v>
      </c>
      <c r="X11" s="61">
        <v>5.2191300392151003</v>
      </c>
      <c r="Y11" s="61">
        <v>4.5722498893737997</v>
      </c>
      <c r="Z11" s="61">
        <v>4.6911301612854004</v>
      </c>
      <c r="AA11" s="61">
        <v>4.3410396575928001</v>
      </c>
      <c r="AB11" s="61">
        <v>4.4123401641845996</v>
      </c>
      <c r="AC11" s="61">
        <v>3.5577602386474996</v>
      </c>
      <c r="AD11" s="61">
        <v>4.9027295112609997</v>
      </c>
      <c r="AE11" s="61">
        <v>4.0263600349426003</v>
      </c>
      <c r="AF11" s="61">
        <v>3.0261802673339999</v>
      </c>
      <c r="AG11" s="61">
        <v>2.9857797622681002</v>
      </c>
      <c r="AH11" s="61">
        <v>3.8203496932982999</v>
      </c>
      <c r="AI11" s="61">
        <v>4.1887798309326003</v>
      </c>
      <c r="AJ11" s="61">
        <v>3.0868091583252002</v>
      </c>
      <c r="AK11" s="61">
        <v>4.6815896034240998</v>
      </c>
      <c r="AL11" s="61">
        <v>4.3137197494506996</v>
      </c>
      <c r="AM11" s="61">
        <v>4.6250700950623003</v>
      </c>
      <c r="AN11" s="61">
        <v>4.2212405204773003</v>
      </c>
      <c r="AO11" s="61">
        <v>4.4836301803589</v>
      </c>
      <c r="AP11" s="61">
        <v>4.9412698745728001</v>
      </c>
      <c r="AQ11" s="61">
        <v>4.2791504859923997</v>
      </c>
      <c r="AR11" s="61">
        <v>4.3806004524231001</v>
      </c>
      <c r="AS11" s="61">
        <v>4.4989399909973002</v>
      </c>
      <c r="AT11" s="61">
        <v>4.4839096069336</v>
      </c>
      <c r="AU11" s="61">
        <v>4.7041902542114</v>
      </c>
      <c r="AV11" s="61">
        <v>4.1782495975494003</v>
      </c>
      <c r="AW11" s="61">
        <v>4.4496808052062997</v>
      </c>
      <c r="AX11" s="61">
        <v>2.1539700031281002</v>
      </c>
      <c r="AY11" s="61">
        <v>2.6219799518585001</v>
      </c>
      <c r="AZ11" s="61">
        <v>2.1293106079102002</v>
      </c>
      <c r="BA11" s="61">
        <v>1.4364898204803001</v>
      </c>
      <c r="BB11" s="61">
        <v>1.8945500850676997</v>
      </c>
      <c r="BC11" s="61">
        <v>2.3120093345642001</v>
      </c>
      <c r="BD11" s="61">
        <v>1.7024497985839999</v>
      </c>
      <c r="BE11" s="61">
        <v>0.41220021247864003</v>
      </c>
      <c r="BF11" s="61">
        <v>1.4614496231078999</v>
      </c>
      <c r="BG11" s="61">
        <v>-10.01271033287</v>
      </c>
      <c r="BH11" s="61">
        <v>-23.388611793517999</v>
      </c>
      <c r="BI11" s="61">
        <v>-26.184650659560997</v>
      </c>
      <c r="BJ11" s="61">
        <v>-24.674181461334001</v>
      </c>
      <c r="BK11" s="61">
        <v>-20.028061628342002</v>
      </c>
      <c r="BL11" s="61">
        <v>-6.9377999305725</v>
      </c>
      <c r="BM11" s="61">
        <v>-2.0418503284453999</v>
      </c>
      <c r="BN11" s="61">
        <v>-3.9872996807098002</v>
      </c>
      <c r="BO11" s="61">
        <v>-7.0290501117706006</v>
      </c>
      <c r="BP11" s="61">
        <v>0.55761957168579002</v>
      </c>
      <c r="BQ11" s="61">
        <v>4.5952899456024001</v>
      </c>
      <c r="BR11" s="61">
        <v>4.0125398635864</v>
      </c>
      <c r="BS11" s="61">
        <v>1.9090499877930001</v>
      </c>
      <c r="BT11" s="61">
        <v>1.2577493190764999</v>
      </c>
      <c r="BU11" s="61">
        <v>1.6038801670074001</v>
      </c>
      <c r="BV11" s="61">
        <v>2.1998205184936999</v>
      </c>
      <c r="BW11" s="61">
        <v>2.5960204601288002</v>
      </c>
      <c r="BX11" s="61">
        <v>1.3703203201294001</v>
      </c>
      <c r="BY11" s="61">
        <v>0.82698011398314986</v>
      </c>
      <c r="BZ11" s="61">
        <v>0.95034122467041005</v>
      </c>
      <c r="CA11" s="61">
        <v>1.3526806831360001</v>
      </c>
      <c r="CB11" s="61">
        <v>-6.2992105484009002</v>
      </c>
      <c r="CC11" s="61">
        <v>-4.3586616516112997</v>
      </c>
      <c r="CD11" s="61">
        <v>-2.4489991664885999</v>
      </c>
      <c r="CE11" s="61">
        <v>-2.5612504482268998</v>
      </c>
      <c r="CF11" s="61">
        <v>-6.6210303306579998</v>
      </c>
      <c r="CG11" s="61">
        <v>-21.177990674973</v>
      </c>
      <c r="CH11" s="61">
        <v>-21.523999452590999</v>
      </c>
      <c r="CI11" s="61">
        <v>-22.630299568176</v>
      </c>
      <c r="CJ11" s="61">
        <v>-15.189298570155998</v>
      </c>
      <c r="CK11" s="61">
        <v>-34.045340776442998</v>
      </c>
      <c r="CL11" s="61">
        <v>-16.046326696872999</v>
      </c>
      <c r="CM11" s="61">
        <v>-8.0609606504440006</v>
      </c>
      <c r="CN11" s="61">
        <v>-5.9839903116226001</v>
      </c>
      <c r="CO11" s="61">
        <v>-3.6916409134864998</v>
      </c>
      <c r="CP11" s="61">
        <v>-1.7404204607010001</v>
      </c>
      <c r="CQ11" s="61">
        <v>-1.3806092739105</v>
      </c>
      <c r="CR11" s="61">
        <v>-2.7675304412842001</v>
      </c>
      <c r="CS11" s="61">
        <v>-2.9993202686310001</v>
      </c>
      <c r="CT11" s="61">
        <v>-1.2295002937316999</v>
      </c>
      <c r="CU11" s="61">
        <v>-0.88159471750258989</v>
      </c>
      <c r="CV11" s="61">
        <v>-0.58911037445068004</v>
      </c>
      <c r="CW11" s="61">
        <v>-0.19963014125824</v>
      </c>
      <c r="CX11" s="61">
        <v>1.6189217567444E-2</v>
      </c>
      <c r="CY11" s="61">
        <v>0.16052973270415999</v>
      </c>
      <c r="CZ11" s="61">
        <v>0.15544140338897999</v>
      </c>
      <c r="DA11" s="61">
        <v>0.81476986408233998</v>
      </c>
      <c r="DB11" s="61">
        <v>0.47003090381621998</v>
      </c>
      <c r="DC11" s="61">
        <v>-4.5761466026305996E-3</v>
      </c>
      <c r="DD11" s="61">
        <v>0.52244311571121005</v>
      </c>
      <c r="DE11" s="61">
        <v>-2.0213526487350002</v>
      </c>
      <c r="DF11" s="61">
        <v>-2.0131906270980999</v>
      </c>
      <c r="DG11" s="61">
        <v>-0.86945861577988004</v>
      </c>
      <c r="DH11" s="61">
        <v>-0.18833184242248999</v>
      </c>
      <c r="DI11" s="61">
        <v>-1.3201673030853001</v>
      </c>
      <c r="DJ11" s="61">
        <v>-1.5709517002105999</v>
      </c>
      <c r="DK11" s="61">
        <v>-1.8995809555053997</v>
      </c>
      <c r="DL11" s="61">
        <v>-3.1978398561478003</v>
      </c>
      <c r="DM11" s="61">
        <v>-5.1289087533951001</v>
      </c>
      <c r="DN11" s="61">
        <v>-4.4794303178787001</v>
      </c>
      <c r="DO11" s="61">
        <v>-4.0104794502257999</v>
      </c>
      <c r="DP11" s="61">
        <v>-7.4171175956726012</v>
      </c>
      <c r="DQ11" s="61">
        <v>-4.6428608894348002</v>
      </c>
      <c r="DR11" s="61">
        <v>-3.4382376670836998</v>
      </c>
      <c r="DS11" s="61">
        <v>-4.3041396141051997</v>
      </c>
      <c r="DT11" s="61">
        <v>-4.1169610023498997</v>
      </c>
      <c r="DU11" s="63">
        <v>-2.5</v>
      </c>
      <c r="DV11" s="63">
        <v>-5.6</v>
      </c>
      <c r="DW11" s="63">
        <v>-3.3</v>
      </c>
      <c r="DX11" s="63">
        <v>-2.2000000000000002</v>
      </c>
      <c r="DY11" s="63">
        <v>-3</v>
      </c>
      <c r="DZ11" s="63">
        <v>-3.8</v>
      </c>
      <c r="EA11" s="63">
        <v>-3.1</v>
      </c>
      <c r="EB11" s="63">
        <v>-3.5</v>
      </c>
      <c r="EC11" s="63">
        <v>-2.7</v>
      </c>
      <c r="ED11" s="63">
        <v>-2.2000000000000002</v>
      </c>
      <c r="EE11" s="63">
        <v>-1.3</v>
      </c>
      <c r="EF11" s="63">
        <v>0</v>
      </c>
      <c r="EG11" s="63">
        <v>1.8</v>
      </c>
      <c r="EH11" s="63">
        <v>2.5</v>
      </c>
      <c r="EI11" s="63">
        <v>2.2000000000000002</v>
      </c>
      <c r="EJ11" s="63">
        <v>3.9</v>
      </c>
      <c r="EK11" s="63">
        <v>4.4000000000000004</v>
      </c>
      <c r="EL11" s="63">
        <v>6.1</v>
      </c>
      <c r="EM11" s="63">
        <v>4.8</v>
      </c>
      <c r="EN11" s="63">
        <v>4.5999999999999996</v>
      </c>
      <c r="EO11" s="63">
        <v>3.7</v>
      </c>
      <c r="EP11" s="63">
        <v>2.9</v>
      </c>
      <c r="EQ11" s="63">
        <v>2.5</v>
      </c>
      <c r="ER11" s="63">
        <v>1.7</v>
      </c>
      <c r="ES11" s="63">
        <v>1.1000000000000001</v>
      </c>
      <c r="ET11" s="63">
        <v>0.4</v>
      </c>
      <c r="EU11" s="63">
        <v>0.8</v>
      </c>
      <c r="EV11" s="63">
        <v>3.4</v>
      </c>
      <c r="EW11" s="63">
        <v>2.2999999999999998</v>
      </c>
      <c r="EX11" s="63">
        <v>-0.7</v>
      </c>
      <c r="EY11" s="63">
        <v>0.1</v>
      </c>
      <c r="EZ11" s="63">
        <v>1.1000000000000001</v>
      </c>
      <c r="FA11" s="63">
        <v>2.1</v>
      </c>
      <c r="FB11" s="63">
        <v>1.9</v>
      </c>
      <c r="FC11" s="63">
        <v>1.7</v>
      </c>
      <c r="FD11" s="63">
        <v>1.6</v>
      </c>
      <c r="FE11" s="63">
        <v>1.5</v>
      </c>
      <c r="FF11" s="63">
        <v>1.2</v>
      </c>
      <c r="FG11" s="63">
        <v>1.4</v>
      </c>
      <c r="FH11" s="63">
        <v>1.9</v>
      </c>
      <c r="FI11" s="63">
        <v>-6</v>
      </c>
      <c r="FJ11" s="63">
        <v>-5.5</v>
      </c>
      <c r="FK11" s="63">
        <v>-4</v>
      </c>
      <c r="FL11" s="63">
        <v>-3.504</v>
      </c>
      <c r="FM11" s="63">
        <v>0.53200000000000003</v>
      </c>
      <c r="FN11" s="96">
        <v>0.7</v>
      </c>
      <c r="FO11" s="7"/>
      <c r="FP11" s="7"/>
      <c r="FQ11" s="7"/>
      <c r="FR11" s="7"/>
      <c r="FS11" s="7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</row>
    <row r="12" spans="2:196" x14ac:dyDescent="0.3">
      <c r="B12" s="88" t="s">
        <v>25</v>
      </c>
      <c r="C12" s="25" t="s">
        <v>24</v>
      </c>
      <c r="D12" s="26" t="s">
        <v>50</v>
      </c>
      <c r="E12" s="26" t="s">
        <v>26</v>
      </c>
      <c r="F12" s="22"/>
      <c r="G12" s="60">
        <f t="shared" ref="G12:AL12" si="17">G11*G6/100</f>
        <v>-0.10328121255766667</v>
      </c>
      <c r="H12" s="60">
        <f t="shared" si="17"/>
        <v>-8.6671962488445983E-2</v>
      </c>
      <c r="I12" s="60">
        <f t="shared" si="17"/>
        <v>-2.3715868803995933E-2</v>
      </c>
      <c r="J12" s="60">
        <f t="shared" si="17"/>
        <v>1.5097496452282737E-2</v>
      </c>
      <c r="K12" s="60">
        <f t="shared" si="17"/>
        <v>-9.6040924316671879E-3</v>
      </c>
      <c r="L12" s="60">
        <f t="shared" si="17"/>
        <v>8.6578053267124713E-2</v>
      </c>
      <c r="M12" s="60">
        <f t="shared" si="17"/>
        <v>0.109694053209364</v>
      </c>
      <c r="N12" s="60">
        <f t="shared" si="17"/>
        <v>0.19833858899865009</v>
      </c>
      <c r="O12" s="60">
        <f t="shared" si="17"/>
        <v>0.16832393969226764</v>
      </c>
      <c r="P12" s="60">
        <f t="shared" si="17"/>
        <v>0.20637336615148003</v>
      </c>
      <c r="Q12" s="60">
        <f t="shared" si="17"/>
        <v>0.21960323452022057</v>
      </c>
      <c r="R12" s="60">
        <f t="shared" si="17"/>
        <v>0.23273512335259755</v>
      </c>
      <c r="S12" s="60">
        <f t="shared" si="17"/>
        <v>0.2342967464364622</v>
      </c>
      <c r="T12" s="60">
        <f t="shared" si="17"/>
        <v>0.26111333573277623</v>
      </c>
      <c r="U12" s="60">
        <f t="shared" si="17"/>
        <v>0.22530343322478152</v>
      </c>
      <c r="V12" s="60">
        <f t="shared" si="17"/>
        <v>0.23898699287949493</v>
      </c>
      <c r="W12" s="60">
        <f t="shared" si="17"/>
        <v>0.26476916611712265</v>
      </c>
      <c r="X12" s="60">
        <f t="shared" si="17"/>
        <v>0.2930377043032738</v>
      </c>
      <c r="Y12" s="60">
        <f t="shared" si="17"/>
        <v>0.27286427467809288</v>
      </c>
      <c r="Z12" s="60">
        <f t="shared" si="17"/>
        <v>0.27575295286513041</v>
      </c>
      <c r="AA12" s="60">
        <f t="shared" si="17"/>
        <v>0.26320268610493319</v>
      </c>
      <c r="AB12" s="60">
        <f t="shared" si="17"/>
        <v>0.25674522913810238</v>
      </c>
      <c r="AC12" s="60">
        <f t="shared" si="17"/>
        <v>0.20048014299509731</v>
      </c>
      <c r="AD12" s="60">
        <f t="shared" si="17"/>
        <v>0.2955961272447914</v>
      </c>
      <c r="AE12" s="60">
        <f t="shared" si="17"/>
        <v>0.25635779794447655</v>
      </c>
      <c r="AF12" s="60">
        <f t="shared" si="17"/>
        <v>0.18596782490307612</v>
      </c>
      <c r="AG12" s="60">
        <f t="shared" si="17"/>
        <v>0.18214487369199669</v>
      </c>
      <c r="AH12" s="60">
        <f t="shared" si="17"/>
        <v>0.24260412310941709</v>
      </c>
      <c r="AI12" s="60">
        <f t="shared" si="17"/>
        <v>0.27911672612333971</v>
      </c>
      <c r="AJ12" s="60">
        <f t="shared" si="17"/>
        <v>0.20587023463739243</v>
      </c>
      <c r="AK12" s="60">
        <f t="shared" si="17"/>
        <v>0.29348581443536004</v>
      </c>
      <c r="AL12" s="60">
        <f t="shared" si="17"/>
        <v>0.26778254459649975</v>
      </c>
      <c r="AM12" s="60">
        <f t="shared" ref="AM12:BR12" si="18">AM11*AM6/100</f>
        <v>0.28122705634093675</v>
      </c>
      <c r="AN12" s="60">
        <f t="shared" si="18"/>
        <v>0.27214027663266582</v>
      </c>
      <c r="AO12" s="60">
        <f t="shared" si="18"/>
        <v>0.29446221505849829</v>
      </c>
      <c r="AP12" s="60">
        <f t="shared" si="18"/>
        <v>0.32587966563837883</v>
      </c>
      <c r="AQ12" s="60">
        <f t="shared" si="18"/>
        <v>0.28816144165371116</v>
      </c>
      <c r="AR12" s="60">
        <f t="shared" si="18"/>
        <v>0.30619076772224135</v>
      </c>
      <c r="AS12" s="60">
        <f t="shared" si="18"/>
        <v>0.32237152371344086</v>
      </c>
      <c r="AT12" s="60">
        <f t="shared" si="18"/>
        <v>0.32837853393900451</v>
      </c>
      <c r="AU12" s="60">
        <f t="shared" si="18"/>
        <v>0.34641826434558981</v>
      </c>
      <c r="AV12" s="60">
        <f t="shared" si="18"/>
        <v>0.32099922189631402</v>
      </c>
      <c r="AW12" s="60">
        <f t="shared" si="18"/>
        <v>0.34534692111920245</v>
      </c>
      <c r="AX12" s="60">
        <f t="shared" si="18"/>
        <v>0.17541727047372632</v>
      </c>
      <c r="AY12" s="60">
        <f t="shared" si="18"/>
        <v>0.23418815336563281</v>
      </c>
      <c r="AZ12" s="60">
        <f t="shared" si="18"/>
        <v>0.20435918144805432</v>
      </c>
      <c r="BA12" s="60">
        <f t="shared" si="18"/>
        <v>0.13713578705237395</v>
      </c>
      <c r="BB12" s="60">
        <f t="shared" si="18"/>
        <v>0.18813130330075464</v>
      </c>
      <c r="BC12" s="60">
        <f t="shared" si="18"/>
        <v>0.23988317333137155</v>
      </c>
      <c r="BD12" s="60">
        <f t="shared" si="18"/>
        <v>0.19621103654232921</v>
      </c>
      <c r="BE12" s="60">
        <f t="shared" si="18"/>
        <v>5.0000435175359292E-2</v>
      </c>
      <c r="BF12" s="60">
        <f t="shared" si="18"/>
        <v>0.18524385795237264</v>
      </c>
      <c r="BG12" s="60">
        <f t="shared" si="18"/>
        <v>-1.1996981300792862</v>
      </c>
      <c r="BH12" s="60">
        <f t="shared" si="18"/>
        <v>-3.1157319735223648</v>
      </c>
      <c r="BI12" s="60">
        <f t="shared" si="18"/>
        <v>-4.9703160772902297</v>
      </c>
      <c r="BJ12" s="60">
        <f t="shared" si="18"/>
        <v>-6.6944256900283827</v>
      </c>
      <c r="BK12" s="60">
        <f t="shared" si="18"/>
        <v>-7.4691009630604892</v>
      </c>
      <c r="BL12" s="60">
        <f t="shared" si="18"/>
        <v>-2.8038216903621191</v>
      </c>
      <c r="BM12" s="60">
        <f t="shared" si="18"/>
        <v>-1.1643110237366077</v>
      </c>
      <c r="BN12" s="60">
        <f t="shared" si="18"/>
        <v>-2.29270210761144</v>
      </c>
      <c r="BO12" s="60">
        <f t="shared" si="18"/>
        <v>-4.3069295203463982</v>
      </c>
      <c r="BP12" s="60">
        <f t="shared" si="18"/>
        <v>0.36964061497677669</v>
      </c>
      <c r="BQ12" s="60">
        <f t="shared" si="18"/>
        <v>3.0976380188146546</v>
      </c>
      <c r="BR12" s="60">
        <f t="shared" si="18"/>
        <v>3.3510212232411685</v>
      </c>
      <c r="BS12" s="60">
        <f t="shared" ref="BS12:CX12" si="19">BS11*BS6/100</f>
        <v>1.7091622204597192</v>
      </c>
      <c r="BT12" s="60">
        <f t="shared" si="19"/>
        <v>0.98909595955203944</v>
      </c>
      <c r="BU12" s="60">
        <f t="shared" si="19"/>
        <v>1.2746843026718602</v>
      </c>
      <c r="BV12" s="60">
        <f t="shared" si="19"/>
        <v>1.7844794540177136</v>
      </c>
      <c r="BW12" s="60">
        <f t="shared" si="19"/>
        <v>1.8525969577926398</v>
      </c>
      <c r="BX12" s="60">
        <f t="shared" si="19"/>
        <v>0.87141870085017747</v>
      </c>
      <c r="BY12" s="60">
        <f t="shared" si="19"/>
        <v>0.49363505260893875</v>
      </c>
      <c r="BZ12" s="60">
        <f t="shared" si="19"/>
        <v>0.51887319464144332</v>
      </c>
      <c r="CA12" s="60">
        <f t="shared" si="19"/>
        <v>0.7395240833335579</v>
      </c>
      <c r="CB12" s="60">
        <f t="shared" si="19"/>
        <v>-3.8157237945866576</v>
      </c>
      <c r="CC12" s="60">
        <f t="shared" si="19"/>
        <v>-2.7367875612279406</v>
      </c>
      <c r="CD12" s="60">
        <f t="shared" si="19"/>
        <v>-1.9357922212024536</v>
      </c>
      <c r="CE12" s="60">
        <f t="shared" si="19"/>
        <v>-2.206091779960464</v>
      </c>
      <c r="CF12" s="60">
        <f t="shared" si="19"/>
        <v>-6.2977539268769318</v>
      </c>
      <c r="CG12" s="60">
        <f t="shared" si="19"/>
        <v>-23.863883772364407</v>
      </c>
      <c r="CH12" s="60">
        <f t="shared" si="19"/>
        <v>-28.959052713958243</v>
      </c>
      <c r="CI12" s="60">
        <f t="shared" si="19"/>
        <v>-37.931335073457582</v>
      </c>
      <c r="CJ12" s="60">
        <f t="shared" si="19"/>
        <v>-34.710030358476772</v>
      </c>
      <c r="CK12" s="60">
        <f t="shared" si="19"/>
        <v>-152.22210546736494</v>
      </c>
      <c r="CL12" s="60">
        <f t="shared" si="19"/>
        <v>-133.05063824005933</v>
      </c>
      <c r="CM12" s="60">
        <f t="shared" si="19"/>
        <v>-149.87122542187069</v>
      </c>
      <c r="CN12" s="60">
        <f t="shared" si="19"/>
        <v>-215.2216895720685</v>
      </c>
      <c r="CO12" s="60">
        <f t="shared" si="19"/>
        <v>-156.31424157243242</v>
      </c>
      <c r="CP12" s="60">
        <f t="shared" si="19"/>
        <v>-77.873378600836787</v>
      </c>
      <c r="CQ12" s="60">
        <f t="shared" si="19"/>
        <v>-69.883275297074206</v>
      </c>
      <c r="CR12" s="60">
        <f t="shared" si="19"/>
        <v>-166.35818482314261</v>
      </c>
      <c r="CS12" s="60">
        <f t="shared" si="19"/>
        <v>-195.11377097945041</v>
      </c>
      <c r="CT12" s="60">
        <f t="shared" si="19"/>
        <v>-88.861805342491863</v>
      </c>
      <c r="CU12" s="60">
        <f t="shared" si="19"/>
        <v>-68.12207944152712</v>
      </c>
      <c r="CV12" s="60">
        <f t="shared" si="19"/>
        <v>-50.268759729818072</v>
      </c>
      <c r="CW12" s="60">
        <f t="shared" si="19"/>
        <v>-18.605773858527336</v>
      </c>
      <c r="CX12" s="60">
        <f t="shared" si="19"/>
        <v>1.6247958870889829</v>
      </c>
      <c r="CY12" s="60">
        <f t="shared" ref="CY12:ED12" si="20">CY11*CY6/100</f>
        <v>17.416396133600262</v>
      </c>
      <c r="CZ12" s="60">
        <f t="shared" si="20"/>
        <v>17.956545150576645</v>
      </c>
      <c r="DA12" s="60">
        <f t="shared" si="20"/>
        <v>102.98359558828996</v>
      </c>
      <c r="DB12" s="60">
        <f t="shared" si="20"/>
        <v>67.031755228900764</v>
      </c>
      <c r="DC12" s="60">
        <f t="shared" si="20"/>
        <v>-0.73547459695790518</v>
      </c>
      <c r="DD12" s="60">
        <f t="shared" si="20"/>
        <v>96.781146820609848</v>
      </c>
      <c r="DE12" s="60">
        <f t="shared" si="20"/>
        <v>-412.98848355175784</v>
      </c>
      <c r="DF12" s="60">
        <f t="shared" si="20"/>
        <v>-444.59827669683904</v>
      </c>
      <c r="DG12" s="60">
        <f t="shared" si="20"/>
        <v>-209.7888698663167</v>
      </c>
      <c r="DH12" s="60">
        <f t="shared" si="20"/>
        <v>-50.457012527566533</v>
      </c>
      <c r="DI12" s="60">
        <f t="shared" si="20"/>
        <v>-384.4641073254287</v>
      </c>
      <c r="DJ12" s="60">
        <f t="shared" si="20"/>
        <v>-505.94685718841936</v>
      </c>
      <c r="DK12" s="60">
        <f t="shared" si="20"/>
        <v>-690.95735361522679</v>
      </c>
      <c r="DL12" s="60">
        <f t="shared" si="20"/>
        <v>-1270.3715554677151</v>
      </c>
      <c r="DM12" s="60">
        <f t="shared" si="20"/>
        <v>-2234.0101141260097</v>
      </c>
      <c r="DN12" s="60">
        <f t="shared" si="20"/>
        <v>-2352.6783364381931</v>
      </c>
      <c r="DO12" s="60">
        <f t="shared" si="20"/>
        <v>-2663.84580091008</v>
      </c>
      <c r="DP12" s="60">
        <f t="shared" si="20"/>
        <v>-5645.2746465094233</v>
      </c>
      <c r="DQ12" s="60">
        <f t="shared" si="20"/>
        <v>-4437.3186485698689</v>
      </c>
      <c r="DR12" s="60">
        <f t="shared" si="20"/>
        <v>-3993.3170786396363</v>
      </c>
      <c r="DS12" s="60">
        <f t="shared" si="20"/>
        <v>-5885.9452123747215</v>
      </c>
      <c r="DT12" s="60">
        <f t="shared" si="20"/>
        <v>-6889.920932970409</v>
      </c>
      <c r="DU12" s="60">
        <f t="shared" si="20"/>
        <v>-5225.5195727253276</v>
      </c>
      <c r="DV12" s="60">
        <f t="shared" si="20"/>
        <v>-14030.487397237281</v>
      </c>
      <c r="DW12" s="60">
        <f t="shared" si="20"/>
        <v>-9762.2697059421735</v>
      </c>
      <c r="DX12" s="60">
        <f t="shared" si="20"/>
        <v>-7584.9718523124038</v>
      </c>
      <c r="DY12" s="60">
        <f t="shared" si="20"/>
        <v>-11832.152330577634</v>
      </c>
      <c r="DZ12" s="60">
        <f t="shared" si="20"/>
        <v>-16832.116095902711</v>
      </c>
      <c r="EA12" s="60">
        <f t="shared" si="20"/>
        <v>-15209.50472761705</v>
      </c>
      <c r="EB12" s="60">
        <f t="shared" si="20"/>
        <v>-18810.50797344594</v>
      </c>
      <c r="EC12" s="60">
        <f t="shared" si="20"/>
        <v>-16143.958513933718</v>
      </c>
      <c r="ED12" s="60">
        <f t="shared" si="20"/>
        <v>-14454.436441391674</v>
      </c>
      <c r="EE12" s="60">
        <f t="shared" ref="EE12:FJ12" si="21">EE11*EE6/100</f>
        <v>-9448.3356117095373</v>
      </c>
      <c r="EF12" s="60">
        <f t="shared" si="21"/>
        <v>0</v>
      </c>
      <c r="EG12" s="60">
        <f t="shared" si="21"/>
        <v>15051.708314660969</v>
      </c>
      <c r="EH12" s="60">
        <f t="shared" si="21"/>
        <v>21548.94515075774</v>
      </c>
      <c r="EI12" s="60">
        <f t="shared" si="21"/>
        <v>20061.828402348739</v>
      </c>
      <c r="EJ12" s="60">
        <f t="shared" si="21"/>
        <v>38630.3151</v>
      </c>
      <c r="EK12" s="60">
        <f t="shared" si="21"/>
        <v>46100.797600000005</v>
      </c>
      <c r="EL12" s="60">
        <f t="shared" si="21"/>
        <v>66800.587599999999</v>
      </c>
      <c r="EM12" s="60">
        <f t="shared" si="21"/>
        <v>54780.326399999998</v>
      </c>
      <c r="EN12" s="60">
        <f t="shared" si="21"/>
        <v>54167.286199999995</v>
      </c>
      <c r="EO12" s="60">
        <f t="shared" si="21"/>
        <v>46055.535400000001</v>
      </c>
      <c r="EP12" s="60">
        <f t="shared" si="21"/>
        <v>37950.069900000002</v>
      </c>
      <c r="EQ12" s="60">
        <f t="shared" si="21"/>
        <v>33888.057500000003</v>
      </c>
      <c r="ER12" s="60">
        <f t="shared" si="21"/>
        <v>23789.561999999998</v>
      </c>
      <c r="ES12" s="60">
        <f t="shared" si="21"/>
        <v>16030.9182</v>
      </c>
      <c r="ET12" s="60">
        <f t="shared" si="21"/>
        <v>5996.2924000000012</v>
      </c>
      <c r="EU12" s="60">
        <f t="shared" si="21"/>
        <v>12478.913600000002</v>
      </c>
      <c r="EV12" s="60">
        <f t="shared" si="21"/>
        <v>55138.292999999998</v>
      </c>
      <c r="EW12" s="60">
        <f t="shared" si="21"/>
        <v>37805.532399999996</v>
      </c>
      <c r="EX12" s="60">
        <f t="shared" si="21"/>
        <v>-11088.747600000001</v>
      </c>
      <c r="EY12" s="60">
        <f t="shared" si="21"/>
        <v>1617.9447</v>
      </c>
      <c r="EZ12" s="60">
        <f t="shared" si="21"/>
        <v>18230.984200000003</v>
      </c>
      <c r="FA12" s="60">
        <f t="shared" si="21"/>
        <v>34290.868500000004</v>
      </c>
      <c r="FB12" s="60">
        <f t="shared" si="21"/>
        <v>30803.953299999997</v>
      </c>
      <c r="FC12" s="60">
        <f t="shared" si="21"/>
        <v>27809.801899999999</v>
      </c>
      <c r="FD12" s="60">
        <f t="shared" si="21"/>
        <v>26612.443200000002</v>
      </c>
      <c r="FE12" s="60">
        <f t="shared" si="21"/>
        <v>25572.850499999997</v>
      </c>
      <c r="FF12" s="60">
        <f t="shared" si="21"/>
        <v>20933.915999999997</v>
      </c>
      <c r="FG12" s="60">
        <f t="shared" si="21"/>
        <v>24888.421599999998</v>
      </c>
      <c r="FH12" s="60">
        <f t="shared" si="21"/>
        <v>34277.269200000002</v>
      </c>
      <c r="FI12" s="60">
        <f t="shared" si="21"/>
        <v>-100200.71399999998</v>
      </c>
      <c r="FJ12" s="60">
        <f t="shared" si="21"/>
        <v>-101337.90699999999</v>
      </c>
      <c r="FK12" s="60">
        <f t="shared" ref="FK12" si="22">FK11*FK6/100</f>
        <v>-79922.90400000001</v>
      </c>
      <c r="FL12" s="60">
        <f>FL11*FL6/100</f>
        <v>-75081.763775999993</v>
      </c>
      <c r="FM12" s="60">
        <f>FM11*FM6/100</f>
        <v>11714.805984000002</v>
      </c>
      <c r="FN12" s="100">
        <f>FN11*FN6/100</f>
        <v>15806.340900000001</v>
      </c>
      <c r="FO12" s="7"/>
      <c r="FP12" s="7"/>
      <c r="FQ12" s="7"/>
      <c r="FR12" s="7"/>
      <c r="FS12" s="7"/>
      <c r="FT12" s="9"/>
      <c r="FU12" s="9"/>
      <c r="FV12" s="10"/>
      <c r="FW12" s="10"/>
      <c r="FX12" s="10"/>
      <c r="FY12" s="10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</row>
    <row r="13" spans="2:196" x14ac:dyDescent="0.3">
      <c r="B13" s="91" t="s">
        <v>13</v>
      </c>
      <c r="C13" s="33" t="s">
        <v>14</v>
      </c>
      <c r="D13" s="32" t="s">
        <v>11</v>
      </c>
      <c r="E13" s="34" t="s">
        <v>18</v>
      </c>
      <c r="F13" s="37"/>
      <c r="G13" s="61">
        <v>1.660089969635</v>
      </c>
      <c r="H13" s="61">
        <v>2.2074499130249001</v>
      </c>
      <c r="I13" s="61">
        <v>2.5257999897003001</v>
      </c>
      <c r="J13" s="61">
        <v>3.0413799285889001</v>
      </c>
      <c r="K13" s="61">
        <v>2.9147698879242001</v>
      </c>
      <c r="L13" s="61">
        <v>3.2323200702667005</v>
      </c>
      <c r="M13" s="61">
        <v>2.9319601058960001</v>
      </c>
      <c r="N13" s="61">
        <v>3.6889998912811</v>
      </c>
      <c r="O13" s="61">
        <v>4.1592302322387997</v>
      </c>
      <c r="P13" s="61">
        <v>4.1932501792907999</v>
      </c>
      <c r="Q13" s="61">
        <v>4.0440201759337997</v>
      </c>
      <c r="R13" s="61">
        <v>3.6345999240874995</v>
      </c>
      <c r="S13" s="61">
        <v>3.8757700920104998</v>
      </c>
      <c r="T13" s="61">
        <v>4.3499097824096999</v>
      </c>
      <c r="U13" s="61">
        <v>4.3652300834656002</v>
      </c>
      <c r="V13" s="61">
        <v>4.0746998786926003</v>
      </c>
      <c r="W13" s="61">
        <v>4.4370698928832999</v>
      </c>
      <c r="X13" s="61">
        <v>4.4917302131653001</v>
      </c>
      <c r="Y13" s="61">
        <v>4.1883502006531002</v>
      </c>
      <c r="Z13" s="61">
        <v>4.7290301322937003</v>
      </c>
      <c r="AA13" s="61">
        <v>4.8398399353026997</v>
      </c>
      <c r="AB13" s="61">
        <v>4.92214012146</v>
      </c>
      <c r="AC13" s="61">
        <v>5.0182600021362003</v>
      </c>
      <c r="AD13" s="61">
        <v>4.7009301185607999</v>
      </c>
      <c r="AE13" s="61">
        <v>4.5254597663879004</v>
      </c>
      <c r="AF13" s="61">
        <v>4.9683799743651997</v>
      </c>
      <c r="AG13" s="61">
        <v>5.1002798080443998</v>
      </c>
      <c r="AH13" s="61">
        <v>5.1385498046875</v>
      </c>
      <c r="AI13" s="61">
        <v>4.5085802078246999</v>
      </c>
      <c r="AJ13" s="61">
        <v>4.4981098175048997</v>
      </c>
      <c r="AK13" s="61">
        <v>4.9296898841857999</v>
      </c>
      <c r="AL13" s="61">
        <v>4.8039197921753001</v>
      </c>
      <c r="AM13" s="61">
        <v>4.8525700569153001</v>
      </c>
      <c r="AN13" s="61">
        <v>4.9098401069640998</v>
      </c>
      <c r="AO13" s="61">
        <v>4.9180297851562003</v>
      </c>
      <c r="AP13" s="61">
        <v>4.9327697753906001</v>
      </c>
      <c r="AQ13" s="61">
        <v>4.4916501045226997</v>
      </c>
      <c r="AR13" s="61">
        <v>4.4864001274109002</v>
      </c>
      <c r="AS13" s="61">
        <v>4.2146401405334002</v>
      </c>
      <c r="AT13" s="61">
        <v>4.1283102035521999</v>
      </c>
      <c r="AU13" s="61">
        <v>4.2279901504517001</v>
      </c>
      <c r="AV13" s="61">
        <v>3.8589498996735001</v>
      </c>
      <c r="AW13" s="61">
        <v>3.8724799156189005</v>
      </c>
      <c r="AX13" s="61">
        <v>3.7192699909210001</v>
      </c>
      <c r="AY13" s="61">
        <v>3.3109800815582</v>
      </c>
      <c r="AZ13" s="61">
        <v>2.6415100097656001</v>
      </c>
      <c r="BA13" s="61">
        <v>2.7449901103972998</v>
      </c>
      <c r="BB13" s="61">
        <v>2.5806500911713002</v>
      </c>
      <c r="BC13" s="61">
        <v>2.6313099861145002</v>
      </c>
      <c r="BD13" s="61">
        <v>2.3367500305175999</v>
      </c>
      <c r="BE13" s="61">
        <v>2.2695000171660999</v>
      </c>
      <c r="BF13" s="61">
        <v>2.317850112915</v>
      </c>
      <c r="BG13" s="61">
        <v>2.3926899433136</v>
      </c>
      <c r="BH13" s="61">
        <v>2.4006900787354</v>
      </c>
      <c r="BI13" s="61">
        <v>1.9878499507904002</v>
      </c>
      <c r="BJ13" s="61">
        <v>2.9441199302672998</v>
      </c>
      <c r="BK13" s="61">
        <v>2.6725399494171</v>
      </c>
      <c r="BL13" s="61">
        <v>4.2729001045226997</v>
      </c>
      <c r="BM13" s="61">
        <v>3.8452498912811004</v>
      </c>
      <c r="BN13" s="61">
        <v>3.7841999530792001</v>
      </c>
      <c r="BO13" s="61">
        <v>3.9604499340057</v>
      </c>
      <c r="BP13" s="61">
        <v>3.7630200386047004</v>
      </c>
      <c r="BQ13" s="61">
        <v>3.4084899425507</v>
      </c>
      <c r="BR13" s="61">
        <v>2.3152399063110001</v>
      </c>
      <c r="BS13" s="61">
        <v>2.0031499862671001</v>
      </c>
      <c r="BT13" s="61">
        <v>2.9675500392914</v>
      </c>
      <c r="BU13" s="61">
        <v>3.6900799274444998</v>
      </c>
      <c r="BV13" s="61">
        <v>2.7929201126099001</v>
      </c>
      <c r="BW13" s="61">
        <v>3.1427199840546005</v>
      </c>
      <c r="BX13" s="61">
        <v>3.5133199691771999</v>
      </c>
      <c r="BY13" s="61">
        <v>3.8901801109314</v>
      </c>
      <c r="BZ13" s="61">
        <v>5.8028402328490998</v>
      </c>
      <c r="CA13" s="61">
        <v>3.8571801185607999</v>
      </c>
      <c r="CB13" s="61">
        <v>3.5319900512694997</v>
      </c>
      <c r="CC13" s="61">
        <v>3.5674400329589995</v>
      </c>
      <c r="CD13" s="61">
        <v>3.3299000263214</v>
      </c>
      <c r="CE13" s="61">
        <v>3.4075500965118</v>
      </c>
      <c r="CF13" s="61">
        <v>2.8701701164246001</v>
      </c>
      <c r="CG13" s="61">
        <v>3.1441099643706996</v>
      </c>
      <c r="CH13" s="61">
        <v>3.5443999767303005</v>
      </c>
      <c r="CI13" s="61">
        <v>4.2248001098632999</v>
      </c>
      <c r="CJ13" s="61">
        <v>0.9557610154151901</v>
      </c>
      <c r="CK13" s="61">
        <v>1.0503599643707</v>
      </c>
      <c r="CL13" s="61">
        <v>0.83267301321029996</v>
      </c>
      <c r="CM13" s="61">
        <v>1.7632399797439999</v>
      </c>
      <c r="CN13" s="61">
        <v>0.63980901241302002</v>
      </c>
      <c r="CO13" s="61">
        <v>0.88485902547836004</v>
      </c>
      <c r="CP13" s="61">
        <v>1.0843800306319999</v>
      </c>
      <c r="CQ13" s="61">
        <v>1.0380899906158001</v>
      </c>
      <c r="CR13" s="61">
        <v>1.0888700485228999</v>
      </c>
      <c r="CS13" s="61">
        <v>1.0766799449921001</v>
      </c>
      <c r="CT13" s="61">
        <v>1.0994000434875</v>
      </c>
      <c r="CU13" s="61">
        <v>0.95950502157210993</v>
      </c>
      <c r="CV13" s="61">
        <v>1.4364900588989</v>
      </c>
      <c r="CW13" s="61">
        <v>1.2611700296402</v>
      </c>
      <c r="CX13" s="61">
        <v>1.1108900308609</v>
      </c>
      <c r="CY13" s="61">
        <v>1.1396299600601001</v>
      </c>
      <c r="CZ13" s="61">
        <v>1.1523400545119999</v>
      </c>
      <c r="DA13" s="61">
        <v>1.0901700258255</v>
      </c>
      <c r="DB13" s="61">
        <v>1.0417300462723</v>
      </c>
      <c r="DC13" s="61">
        <v>0.94142299890518</v>
      </c>
      <c r="DD13" s="61">
        <v>0.82434397935866999</v>
      </c>
      <c r="DE13" s="61">
        <v>0.33234798908233998</v>
      </c>
      <c r="DF13" s="61">
        <v>0.65930998325348</v>
      </c>
      <c r="DG13" s="61">
        <v>0.71804100275039995</v>
      </c>
      <c r="DH13" s="61">
        <v>0.77926802635193004</v>
      </c>
      <c r="DI13" s="61">
        <v>1.2249300479889</v>
      </c>
      <c r="DJ13" s="61">
        <v>1.2793500423430999</v>
      </c>
      <c r="DK13" s="61">
        <v>1.3209199905396001</v>
      </c>
      <c r="DL13" s="61">
        <v>1.5148600339889999</v>
      </c>
      <c r="DM13" s="61">
        <v>1.7072900533676001</v>
      </c>
      <c r="DN13" s="61">
        <v>1.8782700300216999</v>
      </c>
      <c r="DO13" s="61">
        <v>2.2265200614928999</v>
      </c>
      <c r="DP13" s="61">
        <v>2.8592801094054998</v>
      </c>
      <c r="DQ13" s="61">
        <v>3.2355399131775</v>
      </c>
      <c r="DR13" s="61">
        <v>3.5186600685120002</v>
      </c>
      <c r="DS13" s="61">
        <v>4.1674599647521999</v>
      </c>
      <c r="DT13" s="61">
        <v>4.1121401786804004</v>
      </c>
      <c r="DU13" s="61">
        <v>4.3000000000000007</v>
      </c>
      <c r="DV13" s="61">
        <v>5</v>
      </c>
      <c r="DW13" s="61">
        <v>6.4000000000000012</v>
      </c>
      <c r="DX13" s="61">
        <v>7.6000000000000005</v>
      </c>
      <c r="DY13" s="61">
        <v>8.1</v>
      </c>
      <c r="DZ13" s="61">
        <v>8.1999999999999993</v>
      </c>
      <c r="EA13" s="61">
        <v>8.5000000000000018</v>
      </c>
      <c r="EB13" s="61">
        <v>7.6</v>
      </c>
      <c r="EC13" s="61">
        <v>7.9999999999999991</v>
      </c>
      <c r="ED13" s="61">
        <v>8.8000000000000007</v>
      </c>
      <c r="EE13" s="61">
        <v>9.6999999999999993</v>
      </c>
      <c r="EF13" s="61">
        <v>11</v>
      </c>
      <c r="EG13" s="61">
        <v>11.8</v>
      </c>
      <c r="EH13" s="61">
        <v>12.200000000000001</v>
      </c>
      <c r="EI13" s="61">
        <v>10.899999999999999</v>
      </c>
      <c r="EJ13" s="63">
        <v>11.1</v>
      </c>
      <c r="EK13" s="63">
        <v>11</v>
      </c>
      <c r="EL13" s="63">
        <v>9.1</v>
      </c>
      <c r="EM13" s="63">
        <v>7.8</v>
      </c>
      <c r="EN13" s="63">
        <v>6.4</v>
      </c>
      <c r="EO13" s="63">
        <v>6.1</v>
      </c>
      <c r="EP13" s="63">
        <v>6</v>
      </c>
      <c r="EQ13" s="63">
        <v>5.4</v>
      </c>
      <c r="ER13" s="63">
        <v>4.9000000000000004</v>
      </c>
      <c r="ES13" s="63">
        <v>4.5999999999999996</v>
      </c>
      <c r="ET13" s="63">
        <v>4.5</v>
      </c>
      <c r="EU13" s="63">
        <v>4.4000000000000004</v>
      </c>
      <c r="EV13" s="63">
        <v>4.7</v>
      </c>
      <c r="EW13" s="63">
        <v>4.9000000000000004</v>
      </c>
      <c r="EX13" s="63">
        <v>4.4000000000000004</v>
      </c>
      <c r="EY13" s="63">
        <v>4.3</v>
      </c>
      <c r="EZ13" s="63">
        <v>4.5999999999999996</v>
      </c>
      <c r="FA13" s="63">
        <v>5.0999999999999996</v>
      </c>
      <c r="FB13" s="63">
        <v>4.8</v>
      </c>
      <c r="FC13" s="63">
        <v>4.5999999999999996</v>
      </c>
      <c r="FD13" s="63">
        <v>4.0999999999999996</v>
      </c>
      <c r="FE13" s="63">
        <v>3.9</v>
      </c>
      <c r="FF13" s="63">
        <v>3.7</v>
      </c>
      <c r="FG13" s="63">
        <v>3.6</v>
      </c>
      <c r="FH13" s="63">
        <v>3.3</v>
      </c>
      <c r="FI13" s="63">
        <v>3.4</v>
      </c>
      <c r="FJ13" s="63">
        <v>3.4</v>
      </c>
      <c r="FK13" s="63">
        <v>4.0999999999999996</v>
      </c>
      <c r="FL13" s="63">
        <v>3.6</v>
      </c>
      <c r="FM13" s="63">
        <v>3.9</v>
      </c>
      <c r="FN13" s="101">
        <v>3.8</v>
      </c>
      <c r="FO13" s="7"/>
      <c r="FP13" s="7"/>
      <c r="FQ13" s="7"/>
      <c r="FR13" s="7"/>
      <c r="FS13" s="7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</row>
    <row r="14" spans="2:196" x14ac:dyDescent="0.3">
      <c r="B14" s="88" t="s">
        <v>27</v>
      </c>
      <c r="C14" s="25" t="s">
        <v>14</v>
      </c>
      <c r="D14" s="26" t="s">
        <v>50</v>
      </c>
      <c r="E14" s="26" t="s">
        <v>71</v>
      </c>
      <c r="F14" s="22"/>
      <c r="G14" s="60">
        <f t="shared" ref="G14:AL14" si="23">G13*G6/100</f>
        <v>7.4592179677058598E-2</v>
      </c>
      <c r="H14" s="60">
        <f t="shared" si="23"/>
        <v>9.7782932570500927E-2</v>
      </c>
      <c r="I14" s="60">
        <f t="shared" si="23"/>
        <v>0.11212067302277801</v>
      </c>
      <c r="J14" s="60">
        <f t="shared" si="23"/>
        <v>0.14427573322219855</v>
      </c>
      <c r="K14" s="60">
        <f t="shared" si="23"/>
        <v>0.14728080116728162</v>
      </c>
      <c r="L14" s="60">
        <f t="shared" si="23"/>
        <v>0.15681627934246298</v>
      </c>
      <c r="M14" s="60">
        <f t="shared" si="23"/>
        <v>0.15005625632964478</v>
      </c>
      <c r="N14" s="60">
        <f t="shared" si="23"/>
        <v>0.1818539098362873</v>
      </c>
      <c r="O14" s="60">
        <f t="shared" si="23"/>
        <v>0.20961143254948983</v>
      </c>
      <c r="P14" s="60">
        <f t="shared" si="23"/>
        <v>0.21306521478446744</v>
      </c>
      <c r="Q14" s="60">
        <f t="shared" si="23"/>
        <v>0.21960323452022057</v>
      </c>
      <c r="R14" s="60">
        <f t="shared" si="23"/>
        <v>0.22002264734409593</v>
      </c>
      <c r="S14" s="60">
        <f t="shared" si="23"/>
        <v>0.23899551489971357</v>
      </c>
      <c r="T14" s="60">
        <f t="shared" si="23"/>
        <v>0.2305759474754302</v>
      </c>
      <c r="U14" s="60">
        <f t="shared" si="23"/>
        <v>0.2277872949600106</v>
      </c>
      <c r="V14" s="60">
        <f t="shared" si="23"/>
        <v>0.23948657805800583</v>
      </c>
      <c r="W14" s="60">
        <f t="shared" si="23"/>
        <v>0.2595226595283931</v>
      </c>
      <c r="X14" s="60">
        <f t="shared" si="23"/>
        <v>0.25219649637500946</v>
      </c>
      <c r="Y14" s="60">
        <f t="shared" si="23"/>
        <v>0.24995377926633275</v>
      </c>
      <c r="Z14" s="60">
        <f t="shared" si="23"/>
        <v>0.27798078039489943</v>
      </c>
      <c r="AA14" s="60">
        <f t="shared" si="23"/>
        <v>0.29344557335741522</v>
      </c>
      <c r="AB14" s="60">
        <f t="shared" si="23"/>
        <v>0.28640946670249146</v>
      </c>
      <c r="AC14" s="60">
        <f t="shared" si="23"/>
        <v>0.28277944980275066</v>
      </c>
      <c r="AD14" s="60">
        <f t="shared" si="23"/>
        <v>0.28342920699648516</v>
      </c>
      <c r="AE14" s="60">
        <f t="shared" si="23"/>
        <v>0.28813541022892314</v>
      </c>
      <c r="AF14" s="60">
        <f t="shared" si="23"/>
        <v>0.30532180356151922</v>
      </c>
      <c r="AG14" s="60">
        <f t="shared" si="23"/>
        <v>0.31113809302679313</v>
      </c>
      <c r="AH14" s="60">
        <f t="shared" si="23"/>
        <v>0.32631394230929578</v>
      </c>
      <c r="AI14" s="60">
        <f t="shared" si="23"/>
        <v>0.30042642436815281</v>
      </c>
      <c r="AJ14" s="60">
        <f t="shared" si="23"/>
        <v>0.29999487368921879</v>
      </c>
      <c r="AK14" s="60">
        <f t="shared" si="23"/>
        <v>0.30903906004828885</v>
      </c>
      <c r="AL14" s="60">
        <f t="shared" si="23"/>
        <v>0.29821266579730832</v>
      </c>
      <c r="AM14" s="60">
        <f t="shared" ref="AM14:BR14" si="24">AM13*AM6/100</f>
        <v>0.29506017525039896</v>
      </c>
      <c r="AN14" s="60">
        <f t="shared" si="24"/>
        <v>0.31653378632409362</v>
      </c>
      <c r="AO14" s="60">
        <f t="shared" si="24"/>
        <v>0.32299139001353666</v>
      </c>
      <c r="AP14" s="60">
        <f t="shared" si="24"/>
        <v>0.32531907907870866</v>
      </c>
      <c r="AQ14" s="60">
        <f t="shared" si="24"/>
        <v>0.30247133718718261</v>
      </c>
      <c r="AR14" s="60">
        <f t="shared" si="24"/>
        <v>0.31358584610501394</v>
      </c>
      <c r="AS14" s="60">
        <f t="shared" si="24"/>
        <v>0.30200001927707376</v>
      </c>
      <c r="AT14" s="60">
        <f t="shared" si="24"/>
        <v>0.30233625811537906</v>
      </c>
      <c r="AU14" s="60">
        <f t="shared" si="24"/>
        <v>0.31135071722035573</v>
      </c>
      <c r="AV14" s="60">
        <f t="shared" si="24"/>
        <v>0.2964686254881897</v>
      </c>
      <c r="AW14" s="60">
        <f t="shared" si="24"/>
        <v>0.30054942691399023</v>
      </c>
      <c r="AX14" s="60">
        <f t="shared" si="24"/>
        <v>0.30289381421965972</v>
      </c>
      <c r="AY14" s="60">
        <f t="shared" si="24"/>
        <v>0.29572778029095803</v>
      </c>
      <c r="AZ14" s="60">
        <f t="shared" si="24"/>
        <v>0.25351718127790673</v>
      </c>
      <c r="BA14" s="60">
        <f t="shared" si="24"/>
        <v>0.26205293895814213</v>
      </c>
      <c r="BB14" s="60">
        <f t="shared" si="24"/>
        <v>0.25626193197099828</v>
      </c>
      <c r="BC14" s="60">
        <f t="shared" si="24"/>
        <v>0.2730123014865129</v>
      </c>
      <c r="BD14" s="60">
        <f t="shared" si="24"/>
        <v>0.26931551579936658</v>
      </c>
      <c r="BE14" s="60">
        <f t="shared" si="24"/>
        <v>0.27529337698890838</v>
      </c>
      <c r="BF14" s="60">
        <f t="shared" si="24"/>
        <v>0.29379561928288012</v>
      </c>
      <c r="BG14" s="60">
        <f t="shared" si="24"/>
        <v>0.28668617741087188</v>
      </c>
      <c r="BH14" s="60">
        <f t="shared" si="24"/>
        <v>0.31980978190876708</v>
      </c>
      <c r="BI14" s="60">
        <f t="shared" si="24"/>
        <v>0.37732955455895956</v>
      </c>
      <c r="BJ14" s="60">
        <f t="shared" si="24"/>
        <v>0.7987779504090754</v>
      </c>
      <c r="BK14" s="60">
        <f t="shared" si="24"/>
        <v>0.99667511916186258</v>
      </c>
      <c r="BL14" s="60">
        <f t="shared" si="24"/>
        <v>1.7268370540663165</v>
      </c>
      <c r="BM14" s="60">
        <f t="shared" si="24"/>
        <v>2.1926518193178604</v>
      </c>
      <c r="BN14" s="60">
        <f t="shared" si="24"/>
        <v>2.175919520175952</v>
      </c>
      <c r="BO14" s="60">
        <f t="shared" si="24"/>
        <v>2.4266975570510452</v>
      </c>
      <c r="BP14" s="60">
        <f t="shared" si="24"/>
        <v>2.4944695485393806</v>
      </c>
      <c r="BQ14" s="60">
        <f t="shared" si="24"/>
        <v>2.2976282580159006</v>
      </c>
      <c r="BR14" s="60">
        <f t="shared" si="24"/>
        <v>1.9335429246075071</v>
      </c>
      <c r="BS14" s="60">
        <f t="shared" ref="BS14:CX14" si="25">BS13*BS6/100</f>
        <v>1.7934094446632001</v>
      </c>
      <c r="BT14" s="60">
        <f t="shared" si="25"/>
        <v>2.3336858220577521</v>
      </c>
      <c r="BU14" s="60">
        <f t="shared" si="25"/>
        <v>2.9326922645938036</v>
      </c>
      <c r="BV14" s="60">
        <f t="shared" si="25"/>
        <v>2.2655978138970521</v>
      </c>
      <c r="BW14" s="60">
        <f t="shared" si="25"/>
        <v>2.2427379025220859</v>
      </c>
      <c r="BX14" s="60">
        <f t="shared" si="25"/>
        <v>2.234202235957703</v>
      </c>
      <c r="BY14" s="60">
        <f t="shared" si="25"/>
        <v>2.3220984776388427</v>
      </c>
      <c r="BZ14" s="60">
        <f t="shared" si="25"/>
        <v>3.1682706920943469</v>
      </c>
      <c r="CA14" s="60">
        <f t="shared" si="25"/>
        <v>2.1087590197695669</v>
      </c>
      <c r="CB14" s="60">
        <f t="shared" si="25"/>
        <v>2.1394900801170449</v>
      </c>
      <c r="CC14" s="60">
        <f t="shared" si="25"/>
        <v>2.2399824276379663</v>
      </c>
      <c r="CD14" s="60">
        <f t="shared" si="25"/>
        <v>2.6320934104592384</v>
      </c>
      <c r="CE14" s="60">
        <f t="shared" si="25"/>
        <v>2.9350383375910325</v>
      </c>
      <c r="CF14" s="60">
        <f t="shared" si="25"/>
        <v>2.7300320673386018</v>
      </c>
      <c r="CG14" s="60">
        <f t="shared" si="25"/>
        <v>3.5428608836787499</v>
      </c>
      <c r="CH14" s="60">
        <f t="shared" si="25"/>
        <v>4.7687450462710972</v>
      </c>
      <c r="CI14" s="60">
        <f t="shared" si="25"/>
        <v>7.0813162725853189</v>
      </c>
      <c r="CJ14" s="60">
        <f t="shared" si="25"/>
        <v>2.1840701667219333</v>
      </c>
      <c r="CK14" s="60">
        <f t="shared" si="25"/>
        <v>4.6963255948892053</v>
      </c>
      <c r="CL14" s="60">
        <f t="shared" si="25"/>
        <v>6.9042390788723829</v>
      </c>
      <c r="CM14" s="60">
        <f t="shared" si="25"/>
        <v>32.782561277297916</v>
      </c>
      <c r="CN14" s="60">
        <f t="shared" si="25"/>
        <v>23.011530681711314</v>
      </c>
      <c r="CO14" s="60">
        <f t="shared" si="25"/>
        <v>37.467367684887193</v>
      </c>
      <c r="CP14" s="60">
        <f t="shared" si="25"/>
        <v>48.519503521913641</v>
      </c>
      <c r="CQ14" s="60">
        <f t="shared" si="25"/>
        <v>52.545734675431405</v>
      </c>
      <c r="CR14" s="60">
        <f t="shared" si="25"/>
        <v>65.452737963923695</v>
      </c>
      <c r="CS14" s="60">
        <f t="shared" si="25"/>
        <v>70.040897733552768</v>
      </c>
      <c r="CT14" s="60">
        <f t="shared" si="25"/>
        <v>79.458844504539925</v>
      </c>
      <c r="CU14" s="60">
        <f t="shared" si="25"/>
        <v>74.142319601509456</v>
      </c>
      <c r="CV14" s="60">
        <f t="shared" si="25"/>
        <v>122.57562717749497</v>
      </c>
      <c r="CW14" s="60">
        <f t="shared" si="25"/>
        <v>117.54259262023751</v>
      </c>
      <c r="CX14" s="60">
        <f t="shared" si="25"/>
        <v>111.49208080201971</v>
      </c>
      <c r="CY14" s="60">
        <f t="shared" ref="CY14:ED14" si="26">CY13*CY6/100</f>
        <v>123.64218450861095</v>
      </c>
      <c r="CZ14" s="60">
        <f t="shared" si="26"/>
        <v>133.11798379664941</v>
      </c>
      <c r="DA14" s="60">
        <f t="shared" si="26"/>
        <v>137.7930554519663</v>
      </c>
      <c r="DB14" s="60">
        <f t="shared" si="26"/>
        <v>148.56255814111131</v>
      </c>
      <c r="DC14" s="60">
        <f t="shared" si="26"/>
        <v>151.30474628777571</v>
      </c>
      <c r="DD14" s="60">
        <f t="shared" si="26"/>
        <v>152.70744947684906</v>
      </c>
      <c r="DE14" s="60">
        <f t="shared" si="26"/>
        <v>67.902991646949388</v>
      </c>
      <c r="DF14" s="60">
        <f t="shared" si="26"/>
        <v>145.60373886999787</v>
      </c>
      <c r="DG14" s="60">
        <f t="shared" si="26"/>
        <v>173.25380156198236</v>
      </c>
      <c r="DH14" s="60">
        <f t="shared" si="26"/>
        <v>208.77795311833029</v>
      </c>
      <c r="DI14" s="60">
        <f t="shared" si="26"/>
        <v>356.72875425374622</v>
      </c>
      <c r="DJ14" s="60">
        <f t="shared" si="26"/>
        <v>412.03248520026978</v>
      </c>
      <c r="DK14" s="60">
        <f t="shared" si="26"/>
        <v>480.47406369046325</v>
      </c>
      <c r="DL14" s="60">
        <f t="shared" si="26"/>
        <v>601.79220482063329</v>
      </c>
      <c r="DM14" s="60">
        <f t="shared" si="26"/>
        <v>743.64809949976075</v>
      </c>
      <c r="DN14" s="60">
        <f t="shared" si="26"/>
        <v>986.50160757625838</v>
      </c>
      <c r="DO14" s="60">
        <f t="shared" si="26"/>
        <v>1478.9020091141417</v>
      </c>
      <c r="DP14" s="60">
        <f t="shared" si="26"/>
        <v>2176.2391253325973</v>
      </c>
      <c r="DQ14" s="60">
        <f t="shared" si="26"/>
        <v>3092.3006174071306</v>
      </c>
      <c r="DR14" s="60">
        <f t="shared" si="26"/>
        <v>4086.7231140057847</v>
      </c>
      <c r="DS14" s="60">
        <f t="shared" si="26"/>
        <v>5699.0347029893073</v>
      </c>
      <c r="DT14" s="60">
        <f t="shared" si="26"/>
        <v>6881.8530659452699</v>
      </c>
      <c r="DU14" s="60">
        <f t="shared" si="26"/>
        <v>8987.8936650875639</v>
      </c>
      <c r="DV14" s="60">
        <f t="shared" si="26"/>
        <v>12527.220890390428</v>
      </c>
      <c r="DW14" s="60">
        <f t="shared" si="26"/>
        <v>18932.886702433309</v>
      </c>
      <c r="DX14" s="60">
        <f t="shared" si="26"/>
        <v>26202.630035261027</v>
      </c>
      <c r="DY14" s="60">
        <f t="shared" si="26"/>
        <v>31946.811292559607</v>
      </c>
      <c r="DZ14" s="60">
        <f t="shared" si="26"/>
        <v>36321.934733263741</v>
      </c>
      <c r="EA14" s="60">
        <f t="shared" si="26"/>
        <v>41703.480704756432</v>
      </c>
      <c r="EB14" s="60">
        <f t="shared" si="26"/>
        <v>40845.674456625464</v>
      </c>
      <c r="EC14" s="60">
        <f t="shared" si="26"/>
        <v>47833.951152396192</v>
      </c>
      <c r="ED14" s="60">
        <f t="shared" si="26"/>
        <v>57817.745765566695</v>
      </c>
      <c r="EE14" s="60">
        <f t="shared" ref="EE14:FJ14" si="27">EE13*EE6/100</f>
        <v>70499.119564294233</v>
      </c>
      <c r="EF14" s="60">
        <f t="shared" si="27"/>
        <v>87358.507340634882</v>
      </c>
      <c r="EG14" s="60">
        <f t="shared" si="27"/>
        <v>98672.310062777455</v>
      </c>
      <c r="EH14" s="60">
        <f t="shared" si="27"/>
        <v>105158.85233569777</v>
      </c>
      <c r="EI14" s="60">
        <f t="shared" si="27"/>
        <v>99397.24072072783</v>
      </c>
      <c r="EJ14" s="60">
        <f t="shared" si="27"/>
        <v>109947.8199</v>
      </c>
      <c r="EK14" s="60">
        <f t="shared" si="27"/>
        <v>115251.99400000001</v>
      </c>
      <c r="EL14" s="60">
        <f t="shared" si="27"/>
        <v>99653.335600000006</v>
      </c>
      <c r="EM14" s="60">
        <f t="shared" si="27"/>
        <v>89018.030400000003</v>
      </c>
      <c r="EN14" s="60">
        <f t="shared" si="27"/>
        <v>75363.180800000002</v>
      </c>
      <c r="EO14" s="60">
        <f t="shared" si="27"/>
        <v>75929.396199999988</v>
      </c>
      <c r="EP14" s="60">
        <f t="shared" si="27"/>
        <v>78517.385999999999</v>
      </c>
      <c r="EQ14" s="60">
        <f t="shared" si="27"/>
        <v>73198.204200000007</v>
      </c>
      <c r="ER14" s="60">
        <f t="shared" si="27"/>
        <v>68569.914000000004</v>
      </c>
      <c r="ES14" s="60">
        <f t="shared" si="27"/>
        <v>67038.38519999999</v>
      </c>
      <c r="ET14" s="60">
        <f t="shared" si="27"/>
        <v>67458.289499999999</v>
      </c>
      <c r="EU14" s="60">
        <f t="shared" si="27"/>
        <v>68634.024799999999</v>
      </c>
      <c r="EV14" s="60">
        <f t="shared" si="27"/>
        <v>76220.5815</v>
      </c>
      <c r="EW14" s="60">
        <f t="shared" si="27"/>
        <v>80542.221200000015</v>
      </c>
      <c r="EX14" s="60">
        <f t="shared" si="27"/>
        <v>69700.699200000003</v>
      </c>
      <c r="EY14" s="60">
        <f t="shared" si="27"/>
        <v>69571.622099999993</v>
      </c>
      <c r="EZ14" s="60">
        <f t="shared" si="27"/>
        <v>76238.661199999988</v>
      </c>
      <c r="FA14" s="60">
        <f t="shared" si="27"/>
        <v>83277.823499999999</v>
      </c>
      <c r="FB14" s="60">
        <f t="shared" si="27"/>
        <v>77820.513599999991</v>
      </c>
      <c r="FC14" s="60">
        <f t="shared" si="27"/>
        <v>75250.052199999991</v>
      </c>
      <c r="FD14" s="60">
        <f t="shared" si="27"/>
        <v>68194.385699999999</v>
      </c>
      <c r="FE14" s="60">
        <f t="shared" si="27"/>
        <v>66489.411299999992</v>
      </c>
      <c r="FF14" s="60">
        <f t="shared" si="27"/>
        <v>64546.241000000009</v>
      </c>
      <c r="FG14" s="60">
        <f t="shared" si="27"/>
        <v>63998.7984</v>
      </c>
      <c r="FH14" s="60">
        <f t="shared" si="27"/>
        <v>59534.204399999995</v>
      </c>
      <c r="FI14" s="60">
        <f t="shared" si="27"/>
        <v>56780.404600000002</v>
      </c>
      <c r="FJ14" s="60">
        <f t="shared" si="27"/>
        <v>62645.251599999989</v>
      </c>
      <c r="FK14" s="60">
        <f t="shared" ref="FK14:FN14" si="28">FK13*FK6/100</f>
        <v>81920.976599999995</v>
      </c>
      <c r="FL14" s="60">
        <f t="shared" si="28"/>
        <v>77138.7984</v>
      </c>
      <c r="FM14" s="60">
        <f t="shared" si="28"/>
        <v>85879.216799999995</v>
      </c>
      <c r="FN14" s="100">
        <f t="shared" si="28"/>
        <v>85805.850600000005</v>
      </c>
      <c r="FO14" s="7"/>
      <c r="FP14" s="7"/>
      <c r="FQ14" s="7"/>
      <c r="FR14" s="7"/>
      <c r="FS14" s="7"/>
      <c r="FT14" s="9"/>
      <c r="FU14" s="9"/>
      <c r="FV14" s="10"/>
      <c r="FW14" s="10"/>
      <c r="FX14" s="10"/>
      <c r="FY14" s="10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</row>
    <row r="15" spans="2:196" s="6" customFormat="1" ht="15.6" x14ac:dyDescent="0.35">
      <c r="B15" s="91" t="s">
        <v>28</v>
      </c>
      <c r="C15" s="33" t="s">
        <v>29</v>
      </c>
      <c r="D15" s="32" t="s">
        <v>50</v>
      </c>
      <c r="E15" s="32" t="s">
        <v>115</v>
      </c>
      <c r="F15" s="37"/>
      <c r="G15" s="102">
        <f t="shared" ref="G15:AL15" si="29">(G7-F7)</f>
        <v>0.10000000000000009</v>
      </c>
      <c r="H15" s="102">
        <f t="shared" si="29"/>
        <v>0.30000000000000004</v>
      </c>
      <c r="I15" s="102">
        <f t="shared" si="29"/>
        <v>0.5</v>
      </c>
      <c r="J15" s="102">
        <f t="shared" si="29"/>
        <v>0.39999999999999991</v>
      </c>
      <c r="K15" s="102">
        <f t="shared" si="29"/>
        <v>0.39999999999999991</v>
      </c>
      <c r="L15" s="102">
        <f t="shared" si="29"/>
        <v>0.60000000000000009</v>
      </c>
      <c r="M15" s="102">
        <f t="shared" si="29"/>
        <v>0.20000000000000018</v>
      </c>
      <c r="N15" s="102">
        <f t="shared" si="29"/>
        <v>9.9999999999999645E-2</v>
      </c>
      <c r="O15" s="102">
        <f t="shared" si="29"/>
        <v>0.40000000000000036</v>
      </c>
      <c r="P15" s="102">
        <f t="shared" si="29"/>
        <v>0.20000000000000018</v>
      </c>
      <c r="Q15" s="102">
        <f t="shared" si="29"/>
        <v>9.9999999999999645E-2</v>
      </c>
      <c r="R15" s="102">
        <f t="shared" si="29"/>
        <v>9.9999999999999645E-2</v>
      </c>
      <c r="S15" s="102">
        <f t="shared" si="29"/>
        <v>-0.29999999999999982</v>
      </c>
      <c r="T15" s="102">
        <f t="shared" si="29"/>
        <v>0</v>
      </c>
      <c r="U15" s="102">
        <f t="shared" si="29"/>
        <v>0.70000000000000018</v>
      </c>
      <c r="V15" s="102">
        <f t="shared" si="29"/>
        <v>9.9999999999999645E-2</v>
      </c>
      <c r="W15" s="102">
        <f t="shared" si="29"/>
        <v>0</v>
      </c>
      <c r="X15" s="102">
        <f t="shared" si="29"/>
        <v>0</v>
      </c>
      <c r="Y15" s="102">
        <f t="shared" si="29"/>
        <v>-9.9999999999999645E-2</v>
      </c>
      <c r="Z15" s="102">
        <f t="shared" si="29"/>
        <v>0.59999999999999964</v>
      </c>
      <c r="AA15" s="102">
        <f t="shared" si="29"/>
        <v>0.5</v>
      </c>
      <c r="AB15" s="102">
        <f t="shared" si="29"/>
        <v>-9.9999999999999645E-2</v>
      </c>
      <c r="AC15" s="102">
        <f t="shared" si="29"/>
        <v>0</v>
      </c>
      <c r="AD15" s="102">
        <f t="shared" si="29"/>
        <v>-9.9999999999999645E-2</v>
      </c>
      <c r="AE15" s="102">
        <f t="shared" si="29"/>
        <v>9.9999999999999645E-2</v>
      </c>
      <c r="AF15" s="102">
        <f t="shared" si="29"/>
        <v>9.9999999999999645E-2</v>
      </c>
      <c r="AG15" s="102">
        <f t="shared" si="29"/>
        <v>0.20000000000000018</v>
      </c>
      <c r="AH15" s="102">
        <f t="shared" si="29"/>
        <v>0.20000000000000018</v>
      </c>
      <c r="AI15" s="102">
        <f t="shared" si="29"/>
        <v>0</v>
      </c>
      <c r="AJ15" s="102">
        <f t="shared" si="29"/>
        <v>0.20000000000000018</v>
      </c>
      <c r="AK15" s="102">
        <f t="shared" si="29"/>
        <v>9.9999999999999645E-2</v>
      </c>
      <c r="AL15" s="102">
        <f t="shared" si="29"/>
        <v>0</v>
      </c>
      <c r="AM15" s="102">
        <f t="shared" ref="AM15:BR15" si="30">(AM7-AL7)</f>
        <v>0.29999999999999982</v>
      </c>
      <c r="AN15" s="102">
        <f t="shared" si="30"/>
        <v>0</v>
      </c>
      <c r="AO15" s="102">
        <f t="shared" si="30"/>
        <v>0.20000000000000018</v>
      </c>
      <c r="AP15" s="102">
        <f t="shared" si="30"/>
        <v>0.10000000000000053</v>
      </c>
      <c r="AQ15" s="102">
        <f t="shared" si="30"/>
        <v>9.9999999999999645E-2</v>
      </c>
      <c r="AR15" s="102">
        <f t="shared" si="30"/>
        <v>0</v>
      </c>
      <c r="AS15" s="102">
        <f t="shared" si="30"/>
        <v>0</v>
      </c>
      <c r="AT15" s="102">
        <f t="shared" si="30"/>
        <v>-9.9999999999999645E-2</v>
      </c>
      <c r="AU15" s="102">
        <f t="shared" si="30"/>
        <v>0</v>
      </c>
      <c r="AV15" s="102">
        <f t="shared" si="30"/>
        <v>0</v>
      </c>
      <c r="AW15" s="102">
        <f t="shared" si="30"/>
        <v>9.9999999999999645E-2</v>
      </c>
      <c r="AX15" s="102">
        <f t="shared" si="30"/>
        <v>9.9999999999999645E-2</v>
      </c>
      <c r="AY15" s="102">
        <f t="shared" si="30"/>
        <v>0</v>
      </c>
      <c r="AZ15" s="102">
        <f t="shared" si="30"/>
        <v>9.9999999999999645E-2</v>
      </c>
      <c r="BA15" s="102">
        <f t="shared" si="30"/>
        <v>0.20000000000000107</v>
      </c>
      <c r="BB15" s="102">
        <f t="shared" si="30"/>
        <v>9.9999999999999645E-2</v>
      </c>
      <c r="BC15" s="102">
        <f t="shared" si="30"/>
        <v>0.19999999999999929</v>
      </c>
      <c r="BD15" s="102">
        <f t="shared" si="30"/>
        <v>0.10000000000000142</v>
      </c>
      <c r="BE15" s="102">
        <f t="shared" si="30"/>
        <v>0.29999999999999893</v>
      </c>
      <c r="BF15" s="102">
        <f t="shared" si="30"/>
        <v>0.30000000000000071</v>
      </c>
      <c r="BG15" s="102">
        <f t="shared" si="30"/>
        <v>0.59999999999999964</v>
      </c>
      <c r="BH15" s="102">
        <f t="shared" si="30"/>
        <v>2.5999999999999996</v>
      </c>
      <c r="BI15" s="102">
        <f t="shared" si="30"/>
        <v>3.3000000000000007</v>
      </c>
      <c r="BJ15" s="102">
        <f t="shared" si="30"/>
        <v>10.700000000000001</v>
      </c>
      <c r="BK15" s="102">
        <f t="shared" si="30"/>
        <v>9.6000000000000014</v>
      </c>
      <c r="BL15" s="102">
        <f t="shared" si="30"/>
        <v>20.199999999999996</v>
      </c>
      <c r="BM15" s="102">
        <f t="shared" si="30"/>
        <v>34.500000000000007</v>
      </c>
      <c r="BN15" s="102">
        <f t="shared" si="30"/>
        <v>0.5</v>
      </c>
      <c r="BO15" s="102">
        <f t="shared" si="30"/>
        <v>-0.5</v>
      </c>
      <c r="BP15" s="102">
        <f t="shared" si="30"/>
        <v>8</v>
      </c>
      <c r="BQ15" s="102">
        <f t="shared" si="30"/>
        <v>4.0999999999999943</v>
      </c>
      <c r="BR15" s="102">
        <f t="shared" si="30"/>
        <v>-10.099999999999994</v>
      </c>
      <c r="BS15" s="102">
        <f t="shared" ref="BS15:CX15" si="31">(BS7-BR7)</f>
        <v>-8</v>
      </c>
      <c r="BT15" s="102">
        <f t="shared" si="31"/>
        <v>-0.5</v>
      </c>
      <c r="BU15" s="102">
        <f t="shared" si="31"/>
        <v>-1.6000000000000085</v>
      </c>
      <c r="BV15" s="102">
        <f t="shared" si="31"/>
        <v>0.29999999999999716</v>
      </c>
      <c r="BW15" s="102">
        <f t="shared" si="31"/>
        <v>0.20000000000000284</v>
      </c>
      <c r="BX15" s="102">
        <f t="shared" si="31"/>
        <v>-11.099999999999994</v>
      </c>
      <c r="BY15" s="102">
        <f t="shared" si="31"/>
        <v>-16.5</v>
      </c>
      <c r="BZ15" s="102">
        <f t="shared" si="31"/>
        <v>1.5</v>
      </c>
      <c r="CA15" s="102">
        <f t="shared" si="31"/>
        <v>3</v>
      </c>
      <c r="CB15" s="102">
        <f t="shared" si="31"/>
        <v>0.89999999999999858</v>
      </c>
      <c r="CC15" s="102">
        <f t="shared" si="31"/>
        <v>5.4999999999999929</v>
      </c>
      <c r="CD15" s="102">
        <f t="shared" si="31"/>
        <v>3.6000000000000085</v>
      </c>
      <c r="CE15" s="102">
        <f t="shared" si="31"/>
        <v>5.2000000000000028</v>
      </c>
      <c r="CF15" s="102">
        <f t="shared" si="31"/>
        <v>6.2999999999999972</v>
      </c>
      <c r="CG15" s="102">
        <f t="shared" si="31"/>
        <v>17.899999999999991</v>
      </c>
      <c r="CH15" s="102">
        <f t="shared" si="31"/>
        <v>41.099999999999994</v>
      </c>
      <c r="CI15" s="102">
        <f t="shared" si="31"/>
        <v>54.200000000000017</v>
      </c>
      <c r="CJ15" s="102">
        <f t="shared" si="31"/>
        <v>67.700000000000017</v>
      </c>
      <c r="CK15" s="102">
        <f t="shared" si="31"/>
        <v>135.19999999999999</v>
      </c>
      <c r="CL15" s="102">
        <f t="shared" si="31"/>
        <v>176.3</v>
      </c>
      <c r="CM15" s="102">
        <f t="shared" si="31"/>
        <v>178.69999999999993</v>
      </c>
      <c r="CN15" s="102">
        <f t="shared" si="31"/>
        <v>173.60000000000002</v>
      </c>
      <c r="CO15" s="102">
        <f t="shared" si="31"/>
        <v>304.00000000000011</v>
      </c>
      <c r="CP15" s="102">
        <f t="shared" si="31"/>
        <v>215.19999999999982</v>
      </c>
      <c r="CQ15" s="102">
        <f t="shared" si="31"/>
        <v>169.5</v>
      </c>
      <c r="CR15" s="102">
        <f t="shared" si="31"/>
        <v>292</v>
      </c>
      <c r="CS15" s="102">
        <f t="shared" si="31"/>
        <v>284.30000000000018</v>
      </c>
      <c r="CT15" s="102">
        <f t="shared" si="31"/>
        <v>300.59999999999991</v>
      </c>
      <c r="CU15" s="102">
        <f t="shared" si="31"/>
        <v>302.90000000000009</v>
      </c>
      <c r="CV15" s="102">
        <f t="shared" si="31"/>
        <v>283.5</v>
      </c>
      <c r="CW15" s="102">
        <f t="shared" si="31"/>
        <v>183.29999999999973</v>
      </c>
      <c r="CX15" s="102">
        <f t="shared" si="31"/>
        <v>178.90000000000009</v>
      </c>
      <c r="CY15" s="102">
        <f t="shared" ref="CY15:ED15" si="32">(CY7-CX7)</f>
        <v>248.09999999999991</v>
      </c>
      <c r="CZ15" s="102">
        <f t="shared" si="32"/>
        <v>367.30000000000018</v>
      </c>
      <c r="DA15" s="102">
        <f t="shared" si="32"/>
        <v>158.30000000000018</v>
      </c>
      <c r="DB15" s="102">
        <f t="shared" si="32"/>
        <v>271.19999999999982</v>
      </c>
      <c r="DC15" s="102">
        <f t="shared" si="32"/>
        <v>380.89999999999964</v>
      </c>
      <c r="DD15" s="102">
        <f t="shared" si="32"/>
        <v>368.70000000000073</v>
      </c>
      <c r="DE15" s="102">
        <f t="shared" si="32"/>
        <v>501</v>
      </c>
      <c r="DF15" s="102">
        <f t="shared" si="32"/>
        <v>698.09999999999945</v>
      </c>
      <c r="DG15" s="102">
        <f t="shared" si="32"/>
        <v>1725.3000000000002</v>
      </c>
      <c r="DH15" s="102">
        <f t="shared" si="32"/>
        <v>780.20000000000073</v>
      </c>
      <c r="DI15" s="102">
        <f t="shared" si="32"/>
        <v>1465.3999999999996</v>
      </c>
      <c r="DJ15" s="102">
        <f t="shared" si="32"/>
        <v>1285.6999999999989</v>
      </c>
      <c r="DK15" s="102">
        <f t="shared" si="32"/>
        <v>1740</v>
      </c>
      <c r="DL15" s="102">
        <f t="shared" si="32"/>
        <v>3015</v>
      </c>
      <c r="DM15" s="102">
        <f t="shared" si="32"/>
        <v>4028.1000000000022</v>
      </c>
      <c r="DN15" s="102">
        <f t="shared" si="32"/>
        <v>5769</v>
      </c>
      <c r="DO15" s="102">
        <f t="shared" si="32"/>
        <v>6698.5999999999985</v>
      </c>
      <c r="DP15" s="102">
        <f t="shared" si="32"/>
        <v>9677</v>
      </c>
      <c r="DQ15" s="102">
        <f t="shared" si="32"/>
        <v>10574.5</v>
      </c>
      <c r="DR15" s="102">
        <f t="shared" si="32"/>
        <v>10497.199999999997</v>
      </c>
      <c r="DS15" s="102">
        <f t="shared" si="32"/>
        <v>17070</v>
      </c>
      <c r="DT15" s="102">
        <f t="shared" si="32"/>
        <v>16215.699999999997</v>
      </c>
      <c r="DU15" s="102">
        <f t="shared" si="32"/>
        <v>19768.900000000009</v>
      </c>
      <c r="DV15" s="102">
        <f t="shared" si="32"/>
        <v>28704.999999999985</v>
      </c>
      <c r="DW15" s="102">
        <f t="shared" si="32"/>
        <v>39711.100000000006</v>
      </c>
      <c r="DX15" s="102">
        <f t="shared" si="32"/>
        <v>51444.100000000006</v>
      </c>
      <c r="DY15" s="102">
        <f t="shared" si="32"/>
        <v>55113.599999999977</v>
      </c>
      <c r="DZ15" s="102">
        <f t="shared" si="32"/>
        <v>62394.900000000023</v>
      </c>
      <c r="EA15" s="102">
        <f t="shared" si="32"/>
        <v>58646.599999999977</v>
      </c>
      <c r="EB15" s="102">
        <f t="shared" si="32"/>
        <v>60517.300000000047</v>
      </c>
      <c r="EC15" s="102">
        <f t="shared" si="32"/>
        <v>63587.599999999977</v>
      </c>
      <c r="ED15" s="102">
        <f t="shared" si="32"/>
        <v>69503.900000000023</v>
      </c>
      <c r="EE15" s="102">
        <f t="shared" ref="EE15:FM15" si="33">(EE7-ED7)</f>
        <v>78931.099999999977</v>
      </c>
      <c r="EF15" s="102">
        <f t="shared" si="33"/>
        <v>89595.699999999953</v>
      </c>
      <c r="EG15" s="102">
        <f t="shared" si="33"/>
        <v>96099.800000000047</v>
      </c>
      <c r="EH15" s="102">
        <f t="shared" si="33"/>
        <v>112322.40000000002</v>
      </c>
      <c r="EI15" s="102">
        <f t="shared" si="33"/>
        <v>111663.20000000007</v>
      </c>
      <c r="EJ15" s="102">
        <f t="shared" si="33"/>
        <v>84607.59999999986</v>
      </c>
      <c r="EK15" s="102">
        <f t="shared" si="33"/>
        <v>66142.699999999953</v>
      </c>
      <c r="EL15" s="102">
        <f t="shared" si="33"/>
        <v>29946.300000000047</v>
      </c>
      <c r="EM15" s="102">
        <f t="shared" si="33"/>
        <v>24063.600000000093</v>
      </c>
      <c r="EN15" s="102">
        <f t="shared" si="33"/>
        <v>31579.300000000047</v>
      </c>
      <c r="EO15" s="102">
        <f t="shared" si="33"/>
        <v>22248.699999999953</v>
      </c>
      <c r="EP15" s="102">
        <f t="shared" si="33"/>
        <v>66457.300000000047</v>
      </c>
      <c r="EQ15" s="102">
        <f t="shared" si="33"/>
        <v>16115.199999999953</v>
      </c>
      <c r="ER15" s="102">
        <f t="shared" si="33"/>
        <v>35183.899999999907</v>
      </c>
      <c r="ES15" s="102">
        <f t="shared" si="33"/>
        <v>55135.699999999953</v>
      </c>
      <c r="ET15" s="102">
        <f t="shared" si="33"/>
        <v>65188.300000000047</v>
      </c>
      <c r="EU15" s="102">
        <f t="shared" si="33"/>
        <v>65753.699999999953</v>
      </c>
      <c r="EV15" s="102">
        <f t="shared" si="33"/>
        <v>20321.300000000047</v>
      </c>
      <c r="EW15" s="102">
        <f t="shared" si="33"/>
        <v>61126.40000000014</v>
      </c>
      <c r="EX15" s="102">
        <f t="shared" si="33"/>
        <v>100635.29999999981</v>
      </c>
      <c r="EY15" s="102">
        <f t="shared" si="33"/>
        <v>81613.800000000047</v>
      </c>
      <c r="EZ15" s="102">
        <f t="shared" si="33"/>
        <v>52912.90000000014</v>
      </c>
      <c r="FA15" s="102">
        <f t="shared" si="33"/>
        <v>81325</v>
      </c>
      <c r="FB15" s="102">
        <f>(FB7-FA7)</f>
        <v>81749.5</v>
      </c>
      <c r="FC15" s="102">
        <f t="shared" si="33"/>
        <v>67336</v>
      </c>
      <c r="FD15" s="102">
        <f t="shared" si="33"/>
        <v>36771.100000000093</v>
      </c>
      <c r="FE15" s="102">
        <f t="shared" si="33"/>
        <v>46645.5</v>
      </c>
      <c r="FF15" s="102">
        <f t="shared" si="33"/>
        <v>44356.899999999907</v>
      </c>
      <c r="FG15" s="102">
        <f t="shared" si="33"/>
        <v>52433.399999999907</v>
      </c>
      <c r="FH15" s="102">
        <f t="shared" si="33"/>
        <v>29621.399999999907</v>
      </c>
      <c r="FI15" s="102">
        <f t="shared" si="33"/>
        <v>162377</v>
      </c>
      <c r="FJ15" s="102">
        <f t="shared" si="33"/>
        <v>110100.30000000028</v>
      </c>
      <c r="FK15" s="102">
        <f t="shared" si="33"/>
        <v>77723.699999999721</v>
      </c>
      <c r="FL15" s="102">
        <f t="shared" si="33"/>
        <v>105484.89999999991</v>
      </c>
      <c r="FM15" s="102">
        <f t="shared" si="33"/>
        <v>96977.5</v>
      </c>
      <c r="FN15" s="103">
        <f>(FN7-FM7)</f>
        <v>128606.60000000009</v>
      </c>
      <c r="FO15" s="7"/>
      <c r="FP15" s="7"/>
      <c r="FQ15" s="7"/>
      <c r="FR15" s="7"/>
      <c r="FS15" s="7"/>
      <c r="FT15" s="9"/>
      <c r="FU15" s="9"/>
      <c r="FV15" s="9"/>
      <c r="FW15" s="9"/>
      <c r="FX15" s="9"/>
      <c r="FY15" s="9"/>
      <c r="FZ15" s="10"/>
      <c r="GA15" s="10"/>
      <c r="GB15" s="10"/>
      <c r="GC15" s="8"/>
      <c r="GD15" s="8"/>
      <c r="GE15" s="8"/>
      <c r="GF15" s="8"/>
      <c r="GG15" s="10"/>
      <c r="GH15" s="10"/>
      <c r="GI15" s="10"/>
      <c r="GJ15" s="10"/>
      <c r="GK15" s="10"/>
      <c r="GL15" s="10"/>
      <c r="GM15" s="10"/>
      <c r="GN15" s="10"/>
    </row>
    <row r="16" spans="2:196" s="6" customFormat="1" x14ac:dyDescent="0.3">
      <c r="B16" s="88" t="s">
        <v>30</v>
      </c>
      <c r="C16" s="25" t="s">
        <v>107</v>
      </c>
      <c r="D16" s="26" t="s">
        <v>50</v>
      </c>
      <c r="E16" s="26" t="s">
        <v>58</v>
      </c>
      <c r="F16" s="22"/>
      <c r="G16" s="60">
        <f t="shared" ref="G16:AL16" si="34">G15+G10</f>
        <v>-7.7873392234725197E-2</v>
      </c>
      <c r="H16" s="60">
        <f t="shared" si="34"/>
        <v>0.11554510494105313</v>
      </c>
      <c r="I16" s="60">
        <f t="shared" si="34"/>
        <v>0.36416345817322604</v>
      </c>
      <c r="J16" s="60">
        <f t="shared" si="34"/>
        <v>0.27082176323008411</v>
      </c>
      <c r="K16" s="60">
        <f t="shared" si="34"/>
        <v>0.24311510640105111</v>
      </c>
      <c r="L16" s="60">
        <f t="shared" si="34"/>
        <v>0.52976177392466184</v>
      </c>
      <c r="M16" s="60">
        <f t="shared" si="34"/>
        <v>0.15963779687971938</v>
      </c>
      <c r="N16" s="60">
        <f t="shared" si="34"/>
        <v>0.11648467916236244</v>
      </c>
      <c r="O16" s="60">
        <f t="shared" si="34"/>
        <v>0.35871250714277819</v>
      </c>
      <c r="P16" s="60">
        <f t="shared" si="34"/>
        <v>0.19330815136701274</v>
      </c>
      <c r="Q16" s="60">
        <f t="shared" si="34"/>
        <v>9.9999999999999645E-2</v>
      </c>
      <c r="R16" s="60">
        <f t="shared" si="34"/>
        <v>0.11271247600850129</v>
      </c>
      <c r="S16" s="60">
        <f t="shared" si="34"/>
        <v>-0.30469876846325122</v>
      </c>
      <c r="T16" s="60">
        <f t="shared" si="34"/>
        <v>3.0537388257346018E-2</v>
      </c>
      <c r="U16" s="60">
        <f t="shared" si="34"/>
        <v>0.6975161382647711</v>
      </c>
      <c r="V16" s="60">
        <f t="shared" si="34"/>
        <v>9.9500414821488761E-2</v>
      </c>
      <c r="W16" s="60">
        <f t="shared" si="34"/>
        <v>5.2465065887295466E-3</v>
      </c>
      <c r="X16" s="60">
        <f t="shared" si="34"/>
        <v>4.084120792826431E-2</v>
      </c>
      <c r="Y16" s="60">
        <f t="shared" si="34"/>
        <v>-7.7089504588239488E-2</v>
      </c>
      <c r="Z16" s="60">
        <f t="shared" si="34"/>
        <v>0.59777217247023062</v>
      </c>
      <c r="AA16" s="60">
        <f t="shared" si="34"/>
        <v>0.46975711274751797</v>
      </c>
      <c r="AB16" s="60">
        <f t="shared" si="34"/>
        <v>-0.12966423756438872</v>
      </c>
      <c r="AC16" s="60">
        <f t="shared" si="34"/>
        <v>-8.2299306807653336E-2</v>
      </c>
      <c r="AD16" s="60">
        <f t="shared" si="34"/>
        <v>-8.7833079751693438E-2</v>
      </c>
      <c r="AE16" s="60">
        <f t="shared" si="34"/>
        <v>6.8222387715553057E-2</v>
      </c>
      <c r="AF16" s="60">
        <f t="shared" si="34"/>
        <v>-1.9353978658443474E-2</v>
      </c>
      <c r="AG16" s="60">
        <f t="shared" si="34"/>
        <v>7.1006780665203773E-2</v>
      </c>
      <c r="AH16" s="60">
        <f t="shared" si="34"/>
        <v>0.11629018080012145</v>
      </c>
      <c r="AI16" s="60">
        <f t="shared" si="34"/>
        <v>-2.1309698244813113E-2</v>
      </c>
      <c r="AJ16" s="60">
        <f t="shared" si="34"/>
        <v>0.10587536094817385</v>
      </c>
      <c r="AK16" s="60">
        <f t="shared" si="34"/>
        <v>8.4446754387070833E-2</v>
      </c>
      <c r="AL16" s="60">
        <f t="shared" si="34"/>
        <v>-3.0430121200808583E-2</v>
      </c>
      <c r="AM16" s="60">
        <f t="shared" ref="AM16:BR16" si="35">AM15+AM10</f>
        <v>0.28616688109053762</v>
      </c>
      <c r="AN16" s="60">
        <f t="shared" si="35"/>
        <v>-4.4393509691427836E-2</v>
      </c>
      <c r="AO16" s="60">
        <f t="shared" si="35"/>
        <v>0.17147082504496181</v>
      </c>
      <c r="AP16" s="60">
        <f t="shared" si="35"/>
        <v>0.10056058655967065</v>
      </c>
      <c r="AQ16" s="60">
        <f t="shared" si="35"/>
        <v>8.5690104466528166E-2</v>
      </c>
      <c r="AR16" s="60">
        <f t="shared" si="35"/>
        <v>-7.3950783827726411E-3</v>
      </c>
      <c r="AS16" s="60">
        <f t="shared" si="35"/>
        <v>2.0371504436367097E-2</v>
      </c>
      <c r="AT16" s="60">
        <f t="shared" si="35"/>
        <v>-7.3957724176374182E-2</v>
      </c>
      <c r="AU16" s="60">
        <f t="shared" si="35"/>
        <v>3.506754712523405E-2</v>
      </c>
      <c r="AV16" s="60">
        <f t="shared" si="35"/>
        <v>2.4530596408124293E-2</v>
      </c>
      <c r="AW16" s="60">
        <f t="shared" si="35"/>
        <v>0.14479749420521182</v>
      </c>
      <c r="AX16" s="60">
        <f t="shared" si="35"/>
        <v>-2.7476543745933779E-2</v>
      </c>
      <c r="AY16" s="60">
        <f t="shared" si="35"/>
        <v>-6.1539626925325198E-2</v>
      </c>
      <c r="AZ16" s="60">
        <f t="shared" si="35"/>
        <v>5.0842000170147228E-2</v>
      </c>
      <c r="BA16" s="60">
        <f t="shared" si="35"/>
        <v>7.5082848094232907E-2</v>
      </c>
      <c r="BB16" s="60">
        <f t="shared" si="35"/>
        <v>3.1869371329755952E-2</v>
      </c>
      <c r="BC16" s="60">
        <f t="shared" si="35"/>
        <v>0.16687087184485794</v>
      </c>
      <c r="BD16" s="60">
        <f t="shared" si="35"/>
        <v>2.689552074296403E-2</v>
      </c>
      <c r="BE16" s="60">
        <f t="shared" si="35"/>
        <v>7.4707058186449848E-2</v>
      </c>
      <c r="BF16" s="60">
        <f t="shared" si="35"/>
        <v>0.19144823866949329</v>
      </c>
      <c r="BG16" s="60">
        <f t="shared" si="35"/>
        <v>-0.88638430749015851</v>
      </c>
      <c r="BH16" s="60">
        <f t="shared" si="35"/>
        <v>-0.8355417554311324</v>
      </c>
      <c r="BI16" s="60">
        <f t="shared" si="35"/>
        <v>-2.0476456318491882</v>
      </c>
      <c r="BJ16" s="60">
        <f t="shared" si="35"/>
        <v>3.2067963595625439</v>
      </c>
      <c r="BK16" s="60">
        <f t="shared" si="35"/>
        <v>1.1342239177776499</v>
      </c>
      <c r="BL16" s="60">
        <f t="shared" si="35"/>
        <v>15.66934125557156</v>
      </c>
      <c r="BM16" s="60">
        <f t="shared" si="35"/>
        <v>31.143037156945539</v>
      </c>
      <c r="BN16" s="60">
        <f t="shared" si="35"/>
        <v>-3.9686216277873916</v>
      </c>
      <c r="BO16" s="60">
        <f t="shared" si="35"/>
        <v>-7.2336270773974434</v>
      </c>
      <c r="BP16" s="60">
        <f t="shared" si="35"/>
        <v>5.875171066437396</v>
      </c>
      <c r="BQ16" s="60">
        <f t="shared" si="35"/>
        <v>4.9000097607987483</v>
      </c>
      <c r="BR16" s="60">
        <f t="shared" si="35"/>
        <v>-8.6825217013663334</v>
      </c>
      <c r="BS16" s="60">
        <f t="shared" ref="BS16:CX16" si="36">BS15+BS10</f>
        <v>-8.0842472242034802</v>
      </c>
      <c r="BT16" s="60">
        <f t="shared" si="36"/>
        <v>-1.8445898625057127</v>
      </c>
      <c r="BU16" s="60">
        <f t="shared" si="36"/>
        <v>-3.2580079619219524</v>
      </c>
      <c r="BV16" s="60">
        <f t="shared" si="36"/>
        <v>-0.18111835987934122</v>
      </c>
      <c r="BW16" s="60">
        <f t="shared" si="36"/>
        <v>-0.19014094472944348</v>
      </c>
      <c r="BX16" s="60">
        <f t="shared" si="36"/>
        <v>-12.462783535107519</v>
      </c>
      <c r="BY16" s="60">
        <f t="shared" si="36"/>
        <v>-18.328463425029902</v>
      </c>
      <c r="BZ16" s="60">
        <f t="shared" si="36"/>
        <v>-1.1493974974529038</v>
      </c>
      <c r="CA16" s="60">
        <f t="shared" si="36"/>
        <v>1.630765063563991</v>
      </c>
      <c r="CB16" s="60">
        <f t="shared" si="36"/>
        <v>-5.0552138747037034</v>
      </c>
      <c r="CC16" s="60">
        <f t="shared" si="36"/>
        <v>0.52323001113408552</v>
      </c>
      <c r="CD16" s="60">
        <f t="shared" si="36"/>
        <v>-0.96788563166168373</v>
      </c>
      <c r="CE16" s="60">
        <f t="shared" si="36"/>
        <v>5.8869882448505884E-2</v>
      </c>
      <c r="CF16" s="60">
        <f t="shared" si="36"/>
        <v>-2.7277859942155374</v>
      </c>
      <c r="CG16" s="60">
        <f t="shared" si="36"/>
        <v>-9.5067446560431641</v>
      </c>
      <c r="CH16" s="60">
        <f t="shared" si="36"/>
        <v>7.372202239770651</v>
      </c>
      <c r="CI16" s="60">
        <f t="shared" si="36"/>
        <v>9.1873486539571161</v>
      </c>
      <c r="CJ16" s="60">
        <f t="shared" si="36"/>
        <v>30.805899474801315</v>
      </c>
      <c r="CK16" s="60">
        <f t="shared" si="36"/>
        <v>-21.718431062254155</v>
      </c>
      <c r="CL16" s="60">
        <f t="shared" si="36"/>
        <v>36.345122681068318</v>
      </c>
      <c r="CM16" s="60">
        <f t="shared" si="36"/>
        <v>-3.9537866991686599</v>
      </c>
      <c r="CN16" s="60">
        <f t="shared" si="36"/>
        <v>-64.633220253779768</v>
      </c>
      <c r="CO16" s="60">
        <f t="shared" si="36"/>
        <v>110.2183907426805</v>
      </c>
      <c r="CP16" s="60">
        <f t="shared" si="36"/>
        <v>88.807117877249397</v>
      </c>
      <c r="CQ16" s="60">
        <f t="shared" si="36"/>
        <v>47.070990027494389</v>
      </c>
      <c r="CR16" s="60">
        <f t="shared" si="36"/>
        <v>60.189077212933711</v>
      </c>
      <c r="CS16" s="60">
        <f t="shared" si="36"/>
        <v>19.145331286996964</v>
      </c>
      <c r="CT16" s="60">
        <f t="shared" si="36"/>
        <v>132.27935015296814</v>
      </c>
      <c r="CU16" s="60">
        <f t="shared" si="36"/>
        <v>160.63560095696349</v>
      </c>
      <c r="CV16" s="60">
        <f t="shared" si="36"/>
        <v>110.65561309268693</v>
      </c>
      <c r="CW16" s="60">
        <f t="shared" si="36"/>
        <v>47.151633521234885</v>
      </c>
      <c r="CX16" s="60">
        <f t="shared" si="36"/>
        <v>69.032715085069356</v>
      </c>
      <c r="CY16" s="60">
        <f t="shared" ref="CY16:ED16" si="37">CY15+CY10</f>
        <v>141.87421162498919</v>
      </c>
      <c r="CZ16" s="60">
        <f t="shared" si="37"/>
        <v>252.1385613539274</v>
      </c>
      <c r="DA16" s="60">
        <f t="shared" si="37"/>
        <v>123.49054013632386</v>
      </c>
      <c r="DB16" s="60">
        <f t="shared" si="37"/>
        <v>189.66919708778926</v>
      </c>
      <c r="DC16" s="60">
        <f t="shared" si="37"/>
        <v>228.85977911526601</v>
      </c>
      <c r="DD16" s="60">
        <f t="shared" si="37"/>
        <v>312.77369734376151</v>
      </c>
      <c r="DE16" s="60">
        <f t="shared" si="37"/>
        <v>20.108524801292788</v>
      </c>
      <c r="DF16" s="60">
        <f t="shared" si="37"/>
        <v>107.89798443316261</v>
      </c>
      <c r="DG16" s="60">
        <f t="shared" si="37"/>
        <v>1342.2573285717012</v>
      </c>
      <c r="DH16" s="60">
        <f t="shared" si="37"/>
        <v>520.96503435410386</v>
      </c>
      <c r="DI16" s="60">
        <f t="shared" si="37"/>
        <v>724.20713842082466</v>
      </c>
      <c r="DJ16" s="60">
        <f t="shared" si="37"/>
        <v>367.72065761130978</v>
      </c>
      <c r="DK16" s="60">
        <f t="shared" si="37"/>
        <v>568.56858269430995</v>
      </c>
      <c r="DL16" s="60">
        <f t="shared" si="37"/>
        <v>1142.8362397116516</v>
      </c>
      <c r="DM16" s="60">
        <f t="shared" si="37"/>
        <v>1050.4417863742319</v>
      </c>
      <c r="DN16" s="60">
        <f t="shared" si="37"/>
        <v>2429.8200559855491</v>
      </c>
      <c r="DO16" s="60">
        <f t="shared" si="37"/>
        <v>2555.852189975777</v>
      </c>
      <c r="DP16" s="60">
        <f t="shared" si="37"/>
        <v>1855.4862281579808</v>
      </c>
      <c r="DQ16" s="60">
        <f t="shared" si="37"/>
        <v>3044.8807340230005</v>
      </c>
      <c r="DR16" s="60">
        <f t="shared" si="37"/>
        <v>2417.1598073545765</v>
      </c>
      <c r="DS16" s="60">
        <f t="shared" si="37"/>
        <v>5485.0200846359694</v>
      </c>
      <c r="DT16" s="60">
        <f t="shared" si="37"/>
        <v>2443.9260010843191</v>
      </c>
      <c r="DU16" s="60">
        <f t="shared" si="37"/>
        <v>5555.4867621871163</v>
      </c>
      <c r="DV16" s="60">
        <f t="shared" si="37"/>
        <v>2147.2917123722727</v>
      </c>
      <c r="DW16" s="60">
        <f t="shared" si="37"/>
        <v>11015.943591624524</v>
      </c>
      <c r="DX16" s="60">
        <f t="shared" si="37"/>
        <v>17656.498112426576</v>
      </c>
      <c r="DY16" s="60">
        <f t="shared" si="37"/>
        <v>11334.636376862734</v>
      </c>
      <c r="DZ16" s="60">
        <f t="shared" si="37"/>
        <v>9240.8491708335641</v>
      </c>
      <c r="EA16" s="60">
        <f t="shared" si="37"/>
        <v>1733.6145676264932</v>
      </c>
      <c r="EB16" s="60">
        <f t="shared" si="37"/>
        <v>861.11756992864684</v>
      </c>
      <c r="EC16" s="60">
        <f t="shared" si="37"/>
        <v>-390.30966632994387</v>
      </c>
      <c r="ED16" s="60">
        <f t="shared" si="37"/>
        <v>-2768.2822069583344</v>
      </c>
      <c r="EE16" s="60">
        <f t="shared" ref="EE16:FJ16" si="38">EE15+EE10</f>
        <v>-1016.3551760038099</v>
      </c>
      <c r="EF16" s="60">
        <f t="shared" si="38"/>
        <v>2237.1926593650714</v>
      </c>
      <c r="EG16" s="60">
        <f t="shared" si="38"/>
        <v>12479.198251883558</v>
      </c>
      <c r="EH16" s="60">
        <f t="shared" si="38"/>
        <v>28712.492815059988</v>
      </c>
      <c r="EI16" s="60">
        <f t="shared" si="38"/>
        <v>32327.787681620975</v>
      </c>
      <c r="EJ16" s="60">
        <f t="shared" si="38"/>
        <v>13290.095199999851</v>
      </c>
      <c r="EK16" s="60">
        <f t="shared" si="38"/>
        <v>-3008.4964000000473</v>
      </c>
      <c r="EL16" s="60">
        <f t="shared" si="38"/>
        <v>-2906.447999999953</v>
      </c>
      <c r="EM16" s="60">
        <f t="shared" si="38"/>
        <v>-10174.103999999912</v>
      </c>
      <c r="EN16" s="60">
        <f t="shared" si="38"/>
        <v>10383.405400000043</v>
      </c>
      <c r="EO16" s="60">
        <f t="shared" si="38"/>
        <v>-7625.1608000000415</v>
      </c>
      <c r="EP16" s="60">
        <f t="shared" si="38"/>
        <v>24581.360800000046</v>
      </c>
      <c r="EQ16" s="60">
        <f t="shared" si="38"/>
        <v>-23194.946700000044</v>
      </c>
      <c r="ER16" s="60">
        <f t="shared" si="38"/>
        <v>-9596.4520000000921</v>
      </c>
      <c r="ES16" s="60">
        <f t="shared" si="38"/>
        <v>4128.2329999999492</v>
      </c>
      <c r="ET16" s="60">
        <f t="shared" si="38"/>
        <v>3726.3029000000461</v>
      </c>
      <c r="EU16" s="60">
        <f t="shared" si="38"/>
        <v>9598.5887999999395</v>
      </c>
      <c r="EV16" s="60">
        <f t="shared" si="38"/>
        <v>-760.98849999995582</v>
      </c>
      <c r="EW16" s="60">
        <f t="shared" si="38"/>
        <v>18389.711200000143</v>
      </c>
      <c r="EX16" s="60">
        <f t="shared" si="38"/>
        <v>19845.853199999823</v>
      </c>
      <c r="EY16" s="60">
        <f t="shared" si="38"/>
        <v>13660.122600000046</v>
      </c>
      <c r="EZ16" s="60">
        <f t="shared" si="38"/>
        <v>-5094.7769999998636</v>
      </c>
      <c r="FA16" s="60">
        <f t="shared" si="38"/>
        <v>32338.044999999998</v>
      </c>
      <c r="FB16" s="60">
        <f t="shared" si="38"/>
        <v>34732.93970000001</v>
      </c>
      <c r="FC16" s="60">
        <f t="shared" si="38"/>
        <v>21531.6204</v>
      </c>
      <c r="FD16" s="60">
        <f t="shared" si="38"/>
        <v>-4810.8424999999042</v>
      </c>
      <c r="FE16" s="60">
        <f t="shared" si="38"/>
        <v>5728.9392000000007</v>
      </c>
      <c r="FF16" s="60">
        <f t="shared" si="38"/>
        <v>744.57499999990978</v>
      </c>
      <c r="FG16" s="60">
        <f t="shared" si="38"/>
        <v>13323.023199999909</v>
      </c>
      <c r="FH16" s="60">
        <f t="shared" si="38"/>
        <v>2560.3979999999065</v>
      </c>
      <c r="FI16" s="60">
        <f t="shared" si="38"/>
        <v>5395.8814000000129</v>
      </c>
      <c r="FJ16" s="60">
        <f t="shared" si="38"/>
        <v>-53882.858599999716</v>
      </c>
      <c r="FK16" s="60">
        <f t="shared" ref="FK16:FN16" si="39">FK15+FK10</f>
        <v>-84120.180600000283</v>
      </c>
      <c r="FL16" s="60">
        <f t="shared" si="39"/>
        <v>-47378.485496000096</v>
      </c>
      <c r="FM16" s="60">
        <f t="shared" si="39"/>
        <v>22108.439199999993</v>
      </c>
      <c r="FN16" s="100">
        <f t="shared" si="39"/>
        <v>58607.090300000084</v>
      </c>
      <c r="FO16" s="7"/>
      <c r="FP16" s="7"/>
      <c r="FQ16" s="7"/>
      <c r="FR16" s="7"/>
      <c r="FS16" s="7"/>
      <c r="FT16" s="9"/>
      <c r="FU16" s="9"/>
      <c r="FV16" s="10"/>
      <c r="FW16" s="10"/>
      <c r="FX16" s="10"/>
      <c r="FY16" s="10"/>
      <c r="FZ16" s="10"/>
      <c r="GA16" s="10"/>
      <c r="GB16" s="10"/>
      <c r="GC16" s="8"/>
      <c r="GD16" s="8"/>
      <c r="GE16" s="8"/>
      <c r="GF16" s="8"/>
      <c r="GG16" s="10"/>
      <c r="GH16" s="10"/>
      <c r="GI16" s="10"/>
      <c r="GJ16" s="10"/>
      <c r="GK16" s="10"/>
      <c r="GL16" s="10"/>
      <c r="GM16" s="10"/>
      <c r="GN16" s="10"/>
    </row>
    <row r="17" spans="2:196" x14ac:dyDescent="0.3">
      <c r="B17" s="104" t="s">
        <v>31</v>
      </c>
      <c r="C17" s="36" t="s">
        <v>107</v>
      </c>
      <c r="D17" s="35" t="s">
        <v>11</v>
      </c>
      <c r="E17" s="35" t="s">
        <v>32</v>
      </c>
      <c r="F17" s="64"/>
      <c r="G17" s="65">
        <f>G16/G6*100</f>
        <v>-1.7331151591227663</v>
      </c>
      <c r="H17" s="65">
        <f t="shared" ref="H17:AL17" si="40">H16/H6*100</f>
        <v>2.6084309924810642</v>
      </c>
      <c r="I17" s="65">
        <f t="shared" si="40"/>
        <v>8.2036972674637436</v>
      </c>
      <c r="J17" s="65">
        <f t="shared" si="40"/>
        <v>5.7090118796658542</v>
      </c>
      <c r="K17" s="65">
        <f t="shared" si="40"/>
        <v>4.8113846870809418</v>
      </c>
      <c r="L17" s="65">
        <f t="shared" si="40"/>
        <v>10.919527114766197</v>
      </c>
      <c r="M17" s="65">
        <f t="shared" si="40"/>
        <v>3.1191745235616604</v>
      </c>
      <c r="N17" s="65">
        <f t="shared" si="40"/>
        <v>2.3629514985557032</v>
      </c>
      <c r="O17" s="65">
        <f t="shared" si="40"/>
        <v>7.1177792463116809</v>
      </c>
      <c r="P17" s="65">
        <f t="shared" si="40"/>
        <v>3.8044194177734525</v>
      </c>
      <c r="Q17" s="65">
        <f t="shared" si="40"/>
        <v>1.8415121183296694</v>
      </c>
      <c r="R17" s="65">
        <f t="shared" si="40"/>
        <v>1.8619208599173591</v>
      </c>
      <c r="S17" s="65">
        <f t="shared" si="40"/>
        <v>-4.9412742091743596</v>
      </c>
      <c r="T17" s="65">
        <f t="shared" si="40"/>
        <v>0.57610034942620025</v>
      </c>
      <c r="U17" s="65">
        <f t="shared" si="40"/>
        <v>13.366937040938415</v>
      </c>
      <c r="V17" s="65">
        <f t="shared" si="40"/>
        <v>1.6929313178661052</v>
      </c>
      <c r="W17" s="65">
        <f t="shared" si="40"/>
        <v>8.9699745178200452E-2</v>
      </c>
      <c r="X17" s="65">
        <f t="shared" si="40"/>
        <v>0.72739982604980036</v>
      </c>
      <c r="Y17" s="65">
        <f t="shared" si="40"/>
        <v>-1.2917501906077025</v>
      </c>
      <c r="Z17" s="65">
        <f t="shared" si="40"/>
        <v>10.169345563540467</v>
      </c>
      <c r="AA17" s="65">
        <f t="shared" si="40"/>
        <v>7.7477714458440952</v>
      </c>
      <c r="AB17" s="65">
        <f t="shared" si="40"/>
        <v>-2.2283674956078072</v>
      </c>
      <c r="AC17" s="65">
        <f t="shared" si="40"/>
        <v>-1.4604997634887005</v>
      </c>
      <c r="AD17" s="65">
        <f t="shared" si="40"/>
        <v>-1.4567911838944982</v>
      </c>
      <c r="AE17" s="65">
        <f t="shared" si="40"/>
        <v>1.0715020084770555</v>
      </c>
      <c r="AF17" s="65">
        <f t="shared" si="40"/>
        <v>-0.31493957807545564</v>
      </c>
      <c r="AG17" s="65">
        <f t="shared" si="40"/>
        <v>1.1639669258684762</v>
      </c>
      <c r="AH17" s="65">
        <f t="shared" si="40"/>
        <v>1.8312514678614</v>
      </c>
      <c r="AI17" s="65">
        <f t="shared" si="40"/>
        <v>-0.31980037689209967</v>
      </c>
      <c r="AJ17" s="65">
        <f t="shared" si="40"/>
        <v>1.587490461607747</v>
      </c>
      <c r="AK17" s="65">
        <f t="shared" si="40"/>
        <v>1.3470669720171216</v>
      </c>
      <c r="AL17" s="65">
        <f t="shared" si="40"/>
        <v>-0.49020004272460049</v>
      </c>
      <c r="AM17" s="65">
        <f t="shared" ref="AM17:BR17" si="41">AM16/AM6*100</f>
        <v>4.7063106272553679</v>
      </c>
      <c r="AN17" s="65">
        <f t="shared" si="41"/>
        <v>-0.68859958648679953</v>
      </c>
      <c r="AO17" s="65">
        <f t="shared" si="41"/>
        <v>2.610901252881964</v>
      </c>
      <c r="AP17" s="65">
        <f t="shared" si="41"/>
        <v>1.5247867520769651</v>
      </c>
      <c r="AQ17" s="65">
        <f t="shared" si="41"/>
        <v>1.2724840980401904</v>
      </c>
      <c r="AR17" s="65">
        <f t="shared" si="41"/>
        <v>-0.10579967498780009</v>
      </c>
      <c r="AS17" s="65">
        <f t="shared" si="41"/>
        <v>0.28429985046390005</v>
      </c>
      <c r="AT17" s="65">
        <f t="shared" si="41"/>
        <v>-1.0098703650433711</v>
      </c>
      <c r="AU17" s="65">
        <f t="shared" si="41"/>
        <v>0.47620010375969996</v>
      </c>
      <c r="AV17" s="65">
        <f t="shared" si="41"/>
        <v>0.31929969787590012</v>
      </c>
      <c r="AW17" s="65">
        <f t="shared" si="41"/>
        <v>1.8656678001322309</v>
      </c>
      <c r="AX17" s="65">
        <f t="shared" si="41"/>
        <v>-0.33738782309489185</v>
      </c>
      <c r="AY17" s="65">
        <f t="shared" si="41"/>
        <v>-0.68900012969969993</v>
      </c>
      <c r="AZ17" s="65">
        <f t="shared" si="41"/>
        <v>0.52974576195973222</v>
      </c>
      <c r="BA17" s="65">
        <f t="shared" si="41"/>
        <v>0.78648870071269394</v>
      </c>
      <c r="BB17" s="65">
        <f t="shared" si="41"/>
        <v>0.32093606488931958</v>
      </c>
      <c r="BC17" s="65">
        <f t="shared" si="41"/>
        <v>1.6083121129935571</v>
      </c>
      <c r="BD17" s="65">
        <f t="shared" si="41"/>
        <v>0.23336237695168005</v>
      </c>
      <c r="BE17" s="65">
        <f t="shared" si="41"/>
        <v>0.61587994484664943</v>
      </c>
      <c r="BF17" s="65">
        <f t="shared" si="41"/>
        <v>1.5103980198908324</v>
      </c>
      <c r="BG17" s="65">
        <f t="shared" si="41"/>
        <v>-7.3977854028279495</v>
      </c>
      <c r="BH17" s="65">
        <f t="shared" si="41"/>
        <v>-6.2720933382985162</v>
      </c>
      <c r="BI17" s="65">
        <f t="shared" si="41"/>
        <v>-10.787419695404658</v>
      </c>
      <c r="BJ17" s="65">
        <f t="shared" si="41"/>
        <v>11.819546432975049</v>
      </c>
      <c r="BK17" s="65">
        <f t="shared" si="41"/>
        <v>3.0413709277645378</v>
      </c>
      <c r="BL17" s="65">
        <f t="shared" si="41"/>
        <v>38.772349557286212</v>
      </c>
      <c r="BM17" s="65">
        <f t="shared" si="41"/>
        <v>54.615493069557886</v>
      </c>
      <c r="BN17" s="65">
        <f t="shared" si="41"/>
        <v>-6.9019362335826369</v>
      </c>
      <c r="BO17" s="65">
        <f t="shared" si="41"/>
        <v>-11.805516430368225</v>
      </c>
      <c r="BP17" s="65">
        <f t="shared" si="41"/>
        <v>8.8629610516511939</v>
      </c>
      <c r="BQ17" s="65">
        <f t="shared" si="41"/>
        <v>7.2690758088540237</v>
      </c>
      <c r="BR17" s="65">
        <f t="shared" si="41"/>
        <v>-10.396521574247014</v>
      </c>
      <c r="BS17" s="65">
        <f t="shared" ref="BS17:CX17" si="42">BS16/BS6*100</f>
        <v>-9.02970582893537</v>
      </c>
      <c r="BT17" s="65">
        <f t="shared" si="42"/>
        <v>-2.3456082507835889</v>
      </c>
      <c r="BU17" s="65">
        <f t="shared" si="42"/>
        <v>-4.0994106094550373</v>
      </c>
      <c r="BV17" s="65">
        <f t="shared" si="42"/>
        <v>-0.22327401049165896</v>
      </c>
      <c r="BW17" s="65">
        <f t="shared" si="42"/>
        <v>-0.26644207783542317</v>
      </c>
      <c r="BX17" s="65">
        <f t="shared" si="42"/>
        <v>-19.597933240209592</v>
      </c>
      <c r="BY17" s="65">
        <f t="shared" si="42"/>
        <v>-30.705426391944101</v>
      </c>
      <c r="BZ17" s="65">
        <f t="shared" si="42"/>
        <v>-2.1051768267145157</v>
      </c>
      <c r="CA17" s="65">
        <f t="shared" si="42"/>
        <v>2.9828702674191372</v>
      </c>
      <c r="CB17" s="65">
        <f t="shared" si="42"/>
        <v>-8.3454301931216381</v>
      </c>
      <c r="CC17" s="65">
        <f t="shared" si="42"/>
        <v>0.83330639791385219</v>
      </c>
      <c r="CD17" s="65">
        <f t="shared" si="42"/>
        <v>-1.2244863261839991</v>
      </c>
      <c r="CE17" s="65">
        <f t="shared" si="42"/>
        <v>6.834734355929778E-2</v>
      </c>
      <c r="CF17" s="65">
        <f t="shared" si="42"/>
        <v>-2.8678087478406007</v>
      </c>
      <c r="CG17" s="65">
        <f t="shared" si="42"/>
        <v>-8.4367553745876975</v>
      </c>
      <c r="CH17" s="65">
        <f t="shared" si="42"/>
        <v>5.4794360347543529</v>
      </c>
      <c r="CI17" s="65">
        <f t="shared" si="42"/>
        <v>5.4812848499449371</v>
      </c>
      <c r="CJ17" s="65">
        <f t="shared" si="42"/>
        <v>13.48082960494142</v>
      </c>
      <c r="CK17" s="65">
        <f t="shared" si="42"/>
        <v>-4.857450791223294</v>
      </c>
      <c r="CL17" s="65">
        <f t="shared" si="42"/>
        <v>4.3833364506383665</v>
      </c>
      <c r="CM17" s="65">
        <f t="shared" si="42"/>
        <v>-0.21265802633249481</v>
      </c>
      <c r="CN17" s="65">
        <f t="shared" si="42"/>
        <v>-1.7970519819661432</v>
      </c>
      <c r="CO17" s="65">
        <f t="shared" si="42"/>
        <v>2.6030047972038366</v>
      </c>
      <c r="CP17" s="65">
        <f t="shared" si="42"/>
        <v>1.984782576362875</v>
      </c>
      <c r="CQ17" s="65">
        <f t="shared" si="42"/>
        <v>0.92993130456248385</v>
      </c>
      <c r="CR17" s="65">
        <f t="shared" si="42"/>
        <v>1.0013039250018703</v>
      </c>
      <c r="CS17" s="65">
        <f t="shared" si="42"/>
        <v>0.29430511178420649</v>
      </c>
      <c r="CT17" s="65">
        <f t="shared" si="42"/>
        <v>1.830229525957457</v>
      </c>
      <c r="CU17" s="65">
        <f t="shared" si="42"/>
        <v>2.0788487140658889</v>
      </c>
      <c r="CV17" s="65">
        <f t="shared" si="42"/>
        <v>1.2967968578193183</v>
      </c>
      <c r="CW17" s="65">
        <f t="shared" si="42"/>
        <v>0.5059121610298839</v>
      </c>
      <c r="CX17" s="65">
        <f t="shared" si="42"/>
        <v>0.68783140864902736</v>
      </c>
      <c r="CY17" s="65">
        <f t="shared" ref="CY17:ED17" si="43">CY16/CY6*100</f>
        <v>1.3076774951067307</v>
      </c>
      <c r="CZ17" s="65">
        <f t="shared" si="43"/>
        <v>2.1826454641846458</v>
      </c>
      <c r="DA17" s="65">
        <f t="shared" si="43"/>
        <v>0.97701357218652229</v>
      </c>
      <c r="DB17" s="65">
        <f t="shared" si="43"/>
        <v>1.329972396349143</v>
      </c>
      <c r="DC17" s="65">
        <f t="shared" si="43"/>
        <v>1.4239729081180703</v>
      </c>
      <c r="DD17" s="65">
        <f t="shared" si="43"/>
        <v>1.688412157955457</v>
      </c>
      <c r="DE17" s="65">
        <f t="shared" si="43"/>
        <v>9.8420225958074703E-2</v>
      </c>
      <c r="DF17" s="65">
        <f t="shared" si="43"/>
        <v>0.48857411809478574</v>
      </c>
      <c r="DG17" s="65">
        <f t="shared" si="43"/>
        <v>5.5629128450142256</v>
      </c>
      <c r="DH17" s="65">
        <f t="shared" si="43"/>
        <v>1.944512761313419</v>
      </c>
      <c r="DI17" s="65">
        <f t="shared" si="43"/>
        <v>2.4867720200337864</v>
      </c>
      <c r="DJ17" s="65">
        <f t="shared" si="43"/>
        <v>1.1417629817629575</v>
      </c>
      <c r="DK17" s="65">
        <f t="shared" si="43"/>
        <v>1.5631095695469666</v>
      </c>
      <c r="DL17" s="65">
        <f t="shared" si="43"/>
        <v>2.876801877899791</v>
      </c>
      <c r="DM17" s="65">
        <f t="shared" si="43"/>
        <v>2.411636383828339</v>
      </c>
      <c r="DN17" s="65">
        <f t="shared" si="43"/>
        <v>4.6263058817676699</v>
      </c>
      <c r="DO17" s="65">
        <f t="shared" si="43"/>
        <v>3.8478926528744912</v>
      </c>
      <c r="DP17" s="65">
        <f t="shared" si="43"/>
        <v>2.4378547392567103</v>
      </c>
      <c r="DQ17" s="65">
        <f t="shared" si="43"/>
        <v>3.185923480511188</v>
      </c>
      <c r="DR17" s="65">
        <f t="shared" si="43"/>
        <v>2.0811695473574647</v>
      </c>
      <c r="DS17" s="65">
        <f t="shared" si="43"/>
        <v>4.0109602414935521</v>
      </c>
      <c r="DT17" s="65">
        <f t="shared" si="43"/>
        <v>1.4603285200190692</v>
      </c>
      <c r="DU17" s="65">
        <f t="shared" si="43"/>
        <v>2.6578633401279643</v>
      </c>
      <c r="DV17" s="65">
        <f t="shared" si="43"/>
        <v>0.85705031114261343</v>
      </c>
      <c r="DW17" s="65">
        <f t="shared" si="43"/>
        <v>3.7237870851113177</v>
      </c>
      <c r="DX17" s="65">
        <f t="shared" si="43"/>
        <v>5.1212181935119707</v>
      </c>
      <c r="DY17" s="65">
        <f t="shared" si="43"/>
        <v>2.873856605337346</v>
      </c>
      <c r="DZ17" s="65">
        <f t="shared" si="43"/>
        <v>2.0862039359219557</v>
      </c>
      <c r="EA17" s="65">
        <f t="shared" si="43"/>
        <v>0.35334517828734935</v>
      </c>
      <c r="EB17" s="65">
        <f t="shared" si="43"/>
        <v>0.16022488595230311</v>
      </c>
      <c r="EC17" s="65">
        <f t="shared" si="43"/>
        <v>-6.5277428592330142E-2</v>
      </c>
      <c r="ED17" s="65">
        <f t="shared" si="43"/>
        <v>-0.42133921166711152</v>
      </c>
      <c r="EE17" s="65">
        <f t="shared" ref="EE17:FJ17" si="44">EE16/EE6*100</f>
        <v>-0.13984068550311474</v>
      </c>
      <c r="EF17" s="65">
        <f t="shared" si="44"/>
        <v>0.28170260690304672</v>
      </c>
      <c r="EG17" s="65">
        <f t="shared" si="44"/>
        <v>1.4923592979483247</v>
      </c>
      <c r="EH17" s="65">
        <f t="shared" si="44"/>
        <v>3.331078692505089</v>
      </c>
      <c r="EI17" s="65">
        <f t="shared" si="44"/>
        <v>3.5450972599905017</v>
      </c>
      <c r="EJ17" s="65">
        <f t="shared" si="44"/>
        <v>1.3417278928692822</v>
      </c>
      <c r="EK17" s="65">
        <f t="shared" si="44"/>
        <v>-0.28714002466630223</v>
      </c>
      <c r="EL17" s="65">
        <f t="shared" si="44"/>
        <v>-0.26540683902606438</v>
      </c>
      <c r="EM17" s="65">
        <f t="shared" si="44"/>
        <v>-0.89148244286473577</v>
      </c>
      <c r="EN17" s="65">
        <f t="shared" si="44"/>
        <v>0.88178065010759576</v>
      </c>
      <c r="EO17" s="65">
        <f t="shared" si="44"/>
        <v>-0.61258857844045722</v>
      </c>
      <c r="EP17" s="65">
        <f t="shared" si="44"/>
        <v>1.8784140979935355</v>
      </c>
      <c r="EQ17" s="65">
        <f t="shared" si="44"/>
        <v>-1.7111446045557526</v>
      </c>
      <c r="ER17" s="65">
        <f t="shared" si="44"/>
        <v>-0.68576161259295809</v>
      </c>
      <c r="ES17" s="65">
        <f t="shared" si="44"/>
        <v>0.28326863398254654</v>
      </c>
      <c r="ET17" s="65">
        <f t="shared" si="44"/>
        <v>0.24857379536728702</v>
      </c>
      <c r="EU17" s="65">
        <f t="shared" si="44"/>
        <v>0.61534772065414034</v>
      </c>
      <c r="EV17" s="65">
        <f t="shared" si="44"/>
        <v>-4.6924936540923563E-2</v>
      </c>
      <c r="EW17" s="65">
        <f t="shared" si="44"/>
        <v>1.1187869360623084</v>
      </c>
      <c r="EX17" s="65">
        <f t="shared" si="44"/>
        <v>1.2528103029416844</v>
      </c>
      <c r="EY17" s="65">
        <f t="shared" si="44"/>
        <v>0.84428859651383914</v>
      </c>
      <c r="EZ17" s="65">
        <f t="shared" si="44"/>
        <v>-0.30740275119101085</v>
      </c>
      <c r="FA17" s="65">
        <f t="shared" si="44"/>
        <v>1.9804075391091363</v>
      </c>
      <c r="FB17" s="65">
        <f t="shared" si="44"/>
        <v>2.1423414321953285</v>
      </c>
      <c r="FC17" s="65">
        <f t="shared" si="44"/>
        <v>1.3162177426369945</v>
      </c>
      <c r="FD17" s="65">
        <f t="shared" si="44"/>
        <v>-0.2892386821515075</v>
      </c>
      <c r="FE17" s="65">
        <f t="shared" si="44"/>
        <v>0.33603640704817017</v>
      </c>
      <c r="FF17" s="65">
        <f t="shared" si="44"/>
        <v>4.2681455299614833E-2</v>
      </c>
      <c r="FG17" s="65">
        <f t="shared" si="44"/>
        <v>0.74943412562570355</v>
      </c>
      <c r="FH17" s="65">
        <f t="shared" si="44"/>
        <v>0.14192368043134024</v>
      </c>
      <c r="FI17" s="65">
        <f t="shared" si="44"/>
        <v>0.32310436829821471</v>
      </c>
      <c r="FJ17" s="65">
        <f t="shared" si="44"/>
        <v>-2.9244310552022599</v>
      </c>
      <c r="FK17" s="65">
        <f t="shared" ref="FK17:FM17" si="45">FK16/FK6*100</f>
        <v>-4.210066270865247</v>
      </c>
      <c r="FL17" s="65">
        <f t="shared" si="45"/>
        <v>-2.2111123238030674</v>
      </c>
      <c r="FM17" s="65">
        <f t="shared" si="45"/>
        <v>1.0040020868005863</v>
      </c>
      <c r="FN17" s="105">
        <f>FN16/FN6*100</f>
        <v>2.5954750355915746</v>
      </c>
      <c r="FO17" s="7"/>
      <c r="FP17" s="7"/>
      <c r="FQ17" s="7"/>
      <c r="FR17" s="7"/>
      <c r="FS17" s="7"/>
      <c r="FT17" s="9"/>
      <c r="FU17" s="9"/>
      <c r="FV17" s="9"/>
      <c r="FW17" s="9"/>
      <c r="FX17" s="9"/>
      <c r="FY17" s="9"/>
      <c r="FZ17" s="9"/>
      <c r="GA17" s="9"/>
      <c r="GB17" s="9"/>
      <c r="GC17" s="8"/>
      <c r="GD17" s="8"/>
      <c r="GE17" s="8"/>
      <c r="GF17" s="8"/>
      <c r="GG17" s="9"/>
      <c r="GH17" s="9"/>
      <c r="GI17" s="9"/>
      <c r="GJ17" s="9"/>
      <c r="GK17" s="9"/>
      <c r="GL17" s="9"/>
      <c r="GM17" s="9"/>
      <c r="GN17" s="9"/>
    </row>
    <row r="18" spans="2:196" ht="15.6" x14ac:dyDescent="0.35">
      <c r="B18" s="88" t="s">
        <v>33</v>
      </c>
      <c r="C18" s="25" t="s">
        <v>109</v>
      </c>
      <c r="D18" s="26" t="s">
        <v>106</v>
      </c>
      <c r="E18" s="26" t="s">
        <v>116</v>
      </c>
      <c r="F18" s="22"/>
      <c r="G18" s="106">
        <f>(G4-F4)/F4*100</f>
        <v>1.9891742303714977</v>
      </c>
      <c r="H18" s="106">
        <f t="shared" ref="H18:AL18" si="46">(H4-G4)/G4*100</f>
        <v>3.096489295678579</v>
      </c>
      <c r="I18" s="106">
        <f t="shared" si="46"/>
        <v>0.89056714139318682</v>
      </c>
      <c r="J18" s="106">
        <f t="shared" si="46"/>
        <v>6.8498684700466885</v>
      </c>
      <c r="K18" s="106">
        <f t="shared" si="46"/>
        <v>0.63050653156543457</v>
      </c>
      <c r="L18" s="106">
        <f t="shared" si="46"/>
        <v>-7.8356350132704673</v>
      </c>
      <c r="M18" s="106">
        <f t="shared" si="46"/>
        <v>2.2575970226415656</v>
      </c>
      <c r="N18" s="106">
        <f t="shared" si="46"/>
        <v>1.7306678943421872</v>
      </c>
      <c r="O18" s="106">
        <f t="shared" si="46"/>
        <v>3.3532594925154235</v>
      </c>
      <c r="P18" s="106">
        <f t="shared" si="46"/>
        <v>-1.6149841342878219</v>
      </c>
      <c r="Q18" s="106">
        <f t="shared" si="46"/>
        <v>-1.5888700270118059</v>
      </c>
      <c r="R18" s="106">
        <f t="shared" si="46"/>
        <v>5.6339481392516384E-2</v>
      </c>
      <c r="S18" s="106">
        <f t="shared" si="46"/>
        <v>5.7282728584701204</v>
      </c>
      <c r="T18" s="106">
        <f t="shared" si="46"/>
        <v>0.8231601236295778</v>
      </c>
      <c r="U18" s="106">
        <f t="shared" si="46"/>
        <v>-1.8962394631773651</v>
      </c>
      <c r="V18" s="106">
        <f t="shared" si="46"/>
        <v>1.5311820013427175</v>
      </c>
      <c r="W18" s="106">
        <f t="shared" si="46"/>
        <v>3.2277320199503792</v>
      </c>
      <c r="X18" s="106">
        <f t="shared" si="46"/>
        <v>0.85610998919671177</v>
      </c>
      <c r="Y18" s="106">
        <f t="shared" si="46"/>
        <v>2.1986115127760386</v>
      </c>
      <c r="Z18" s="106">
        <f t="shared" si="46"/>
        <v>3.1426237701232416</v>
      </c>
      <c r="AA18" s="106">
        <f t="shared" si="46"/>
        <v>2.0427469048451981</v>
      </c>
      <c r="AB18" s="106">
        <f t="shared" si="46"/>
        <v>1.634563061929899</v>
      </c>
      <c r="AC18" s="106">
        <f t="shared" si="46"/>
        <v>-0.79596859047431512</v>
      </c>
      <c r="AD18" s="106">
        <f t="shared" si="46"/>
        <v>2.4363588361040915</v>
      </c>
      <c r="AE18" s="106">
        <f t="shared" si="46"/>
        <v>3.0472828144292583</v>
      </c>
      <c r="AF18" s="106">
        <f t="shared" si="46"/>
        <v>3.1068116704694138</v>
      </c>
      <c r="AG18" s="106">
        <f t="shared" si="46"/>
        <v>0.19071349021702422</v>
      </c>
      <c r="AH18" s="106">
        <f t="shared" si="46"/>
        <v>-2.5327266597889762</v>
      </c>
      <c r="AI18" s="106">
        <f t="shared" si="46"/>
        <v>0.97418295623374496</v>
      </c>
      <c r="AJ18" s="106">
        <f t="shared" si="46"/>
        <v>1.9138598972806022</v>
      </c>
      <c r="AK18" s="106">
        <f t="shared" si="46"/>
        <v>0.74282595529460715</v>
      </c>
      <c r="AL18" s="106">
        <f t="shared" si="46"/>
        <v>2.206767575186094</v>
      </c>
      <c r="AM18" s="106">
        <f t="shared" ref="AM18:BR18" si="47">(AM4-AL4)/AL4*100</f>
        <v>1.2676348816835044</v>
      </c>
      <c r="AN18" s="106">
        <f t="shared" si="47"/>
        <v>1.3940386433004084</v>
      </c>
      <c r="AO18" s="106">
        <f t="shared" si="47"/>
        <v>2.0027014456271921</v>
      </c>
      <c r="AP18" s="106">
        <f t="shared" si="47"/>
        <v>0.73300205928861806</v>
      </c>
      <c r="AQ18" s="106">
        <f t="shared" si="47"/>
        <v>0.343105699457949</v>
      </c>
      <c r="AR18" s="106">
        <f t="shared" si="47"/>
        <v>1.6204027847548017</v>
      </c>
      <c r="AS18" s="106">
        <f t="shared" si="47"/>
        <v>3.3646669093877377</v>
      </c>
      <c r="AT18" s="106">
        <f t="shared" si="47"/>
        <v>2.0500821175695791</v>
      </c>
      <c r="AU18" s="106">
        <f t="shared" si="47"/>
        <v>2.4143096234414965</v>
      </c>
      <c r="AV18" s="106">
        <f t="shared" si="47"/>
        <v>1.8025073090439894</v>
      </c>
      <c r="AW18" s="106">
        <f t="shared" si="47"/>
        <v>2.4585229921838891</v>
      </c>
      <c r="AX18" s="106">
        <f t="shared" si="47"/>
        <v>2.9969544399348313</v>
      </c>
      <c r="AY18" s="106">
        <f t="shared" si="47"/>
        <v>4.1964281669472596</v>
      </c>
      <c r="AZ18" s="106">
        <f t="shared" si="47"/>
        <v>2.6424048279420647</v>
      </c>
      <c r="BA18" s="106">
        <f t="shared" si="47"/>
        <v>2.9733413610032335</v>
      </c>
      <c r="BB18" s="106">
        <f t="shared" si="47"/>
        <v>1.6806913470908853</v>
      </c>
      <c r="BC18" s="106">
        <f t="shared" si="47"/>
        <v>0.96104052333428358</v>
      </c>
      <c r="BD18" s="106">
        <f t="shared" si="47"/>
        <v>2.2154462192583075</v>
      </c>
      <c r="BE18" s="106">
        <f t="shared" si="47"/>
        <v>0.87641867576025156</v>
      </c>
      <c r="BF18" s="106">
        <f t="shared" si="47"/>
        <v>5.2093921856452496</v>
      </c>
      <c r="BG18" s="106">
        <f t="shared" si="47"/>
        <v>-5.4154374866218671</v>
      </c>
      <c r="BH18" s="106">
        <f t="shared" si="47"/>
        <v>-3.6397006787077255</v>
      </c>
      <c r="BI18" s="106">
        <f t="shared" si="47"/>
        <v>9.2955124567696714</v>
      </c>
      <c r="BJ18" s="106">
        <f t="shared" si="47"/>
        <v>0.18955321523140115</v>
      </c>
      <c r="BK18" s="106">
        <f t="shared" si="47"/>
        <v>-3.2156219461131488</v>
      </c>
      <c r="BL18" s="106">
        <f t="shared" si="47"/>
        <v>-5.6521418214554471</v>
      </c>
      <c r="BM18" s="106">
        <f t="shared" si="47"/>
        <v>2.6846165639755282</v>
      </c>
      <c r="BN18" s="106">
        <f t="shared" si="47"/>
        <v>-2.9226099982493134</v>
      </c>
      <c r="BO18" s="106">
        <f t="shared" si="47"/>
        <v>8.4439938041849079</v>
      </c>
      <c r="BP18" s="106">
        <f t="shared" si="47"/>
        <v>9.2958533362860472</v>
      </c>
      <c r="BQ18" s="106">
        <f t="shared" si="47"/>
        <v>2.7145004941926212</v>
      </c>
      <c r="BR18" s="106">
        <f t="shared" si="47"/>
        <v>6.8993993800877185</v>
      </c>
      <c r="BS18" s="106">
        <f t="shared" ref="BS18:CX18" si="48">(BS4-BR4)/BR4*100</f>
        <v>0.8113878639834291</v>
      </c>
      <c r="BT18" s="106">
        <f t="shared" si="48"/>
        <v>-1.8550878268548985</v>
      </c>
      <c r="BU18" s="106">
        <f t="shared" si="48"/>
        <v>6.3241097598516776</v>
      </c>
      <c r="BV18" s="106">
        <f t="shared" si="48"/>
        <v>4.9994407229717517</v>
      </c>
      <c r="BW18" s="106">
        <f t="shared" si="48"/>
        <v>-4.6916534785279307</v>
      </c>
      <c r="BX18" s="106">
        <f t="shared" si="48"/>
        <v>-1.0287129369389596</v>
      </c>
      <c r="BY18" s="106">
        <f t="shared" si="48"/>
        <v>2.1265824768487369</v>
      </c>
      <c r="BZ18" s="106">
        <f t="shared" si="48"/>
        <v>-1.1814826294280831</v>
      </c>
      <c r="CA18" s="106">
        <f t="shared" si="48"/>
        <v>-0.257544156589114</v>
      </c>
      <c r="CB18" s="106">
        <f t="shared" si="48"/>
        <v>5.4310472946687884</v>
      </c>
      <c r="CC18" s="106">
        <f t="shared" si="48"/>
        <v>-3.5519637214534381</v>
      </c>
      <c r="CD18" s="106">
        <f t="shared" si="48"/>
        <v>9.9385834555133759</v>
      </c>
      <c r="CE18" s="106">
        <f t="shared" si="48"/>
        <v>2.8550504309782654</v>
      </c>
      <c r="CF18" s="106">
        <f t="shared" si="48"/>
        <v>6.2577915576576011</v>
      </c>
      <c r="CG18" s="106">
        <f t="shared" si="48"/>
        <v>-1.6800446100519912</v>
      </c>
      <c r="CH18" s="106">
        <f t="shared" si="48"/>
        <v>-1.6049173003158927</v>
      </c>
      <c r="CI18" s="106">
        <f t="shared" si="48"/>
        <v>-5.487243968852666</v>
      </c>
      <c r="CJ18" s="106">
        <f t="shared" si="48"/>
        <v>-15.214776965136817</v>
      </c>
      <c r="CK18" s="106">
        <f t="shared" si="48"/>
        <v>-19.349060769033269</v>
      </c>
      <c r="CL18" s="106">
        <f t="shared" si="48"/>
        <v>-10.267674241620389</v>
      </c>
      <c r="CM18" s="106">
        <f t="shared" si="48"/>
        <v>34.884012859033184</v>
      </c>
      <c r="CN18" s="106">
        <f t="shared" si="48"/>
        <v>19.216436968946901</v>
      </c>
      <c r="CO18" s="106">
        <f t="shared" si="48"/>
        <v>7.7316449467999577</v>
      </c>
      <c r="CP18" s="106">
        <f t="shared" si="48"/>
        <v>8.5892673057253575</v>
      </c>
      <c r="CQ18" s="106">
        <f t="shared" si="48"/>
        <v>8.4090016535410115</v>
      </c>
      <c r="CR18" s="106">
        <f t="shared" si="48"/>
        <v>9.6820023582317347</v>
      </c>
      <c r="CS18" s="106">
        <f t="shared" si="48"/>
        <v>4.7517030712067969</v>
      </c>
      <c r="CT18" s="106">
        <f t="shared" si="48"/>
        <v>7.3504718333726098</v>
      </c>
      <c r="CU18" s="106">
        <f t="shared" si="48"/>
        <v>3.7956477466767202</v>
      </c>
      <c r="CV18" s="106">
        <f t="shared" si="48"/>
        <v>6.9735250768996755</v>
      </c>
      <c r="CW18" s="106">
        <f t="shared" si="48"/>
        <v>4.969665576750101</v>
      </c>
      <c r="CX18" s="106">
        <f t="shared" si="48"/>
        <v>5.7225972405038021</v>
      </c>
      <c r="CY18" s="106">
        <f t="shared" ref="CY18:ED18" si="49">(CY4-CX4)/CX4*100</f>
        <v>5.9416166067836809</v>
      </c>
      <c r="CZ18" s="106">
        <f t="shared" si="49"/>
        <v>7.1166875950810669</v>
      </c>
      <c r="DA18" s="106">
        <f t="shared" si="49"/>
        <v>7.7066467807498427</v>
      </c>
      <c r="DB18" s="106">
        <f t="shared" si="49"/>
        <v>8.4671068991241416</v>
      </c>
      <c r="DC18" s="106">
        <f t="shared" si="49"/>
        <v>6.9816807828652543</v>
      </c>
      <c r="DD18" s="106">
        <f t="shared" si="49"/>
        <v>6.2169133695781573</v>
      </c>
      <c r="DE18" s="106">
        <f t="shared" si="49"/>
        <v>3.9595600322802555</v>
      </c>
      <c r="DF18" s="106">
        <f t="shared" si="49"/>
        <v>4.6042464798349663</v>
      </c>
      <c r="DG18" s="106">
        <f t="shared" si="49"/>
        <v>6.6828600435297298</v>
      </c>
      <c r="DH18" s="106">
        <f t="shared" si="49"/>
        <v>7.7143924487226094</v>
      </c>
      <c r="DI18" s="106">
        <f t="shared" si="49"/>
        <v>7.3197566907793314</v>
      </c>
      <c r="DJ18" s="106">
        <f t="shared" si="49"/>
        <v>6.5942989909570509</v>
      </c>
      <c r="DK18" s="106">
        <f t="shared" si="49"/>
        <v>6.0356825033420503</v>
      </c>
      <c r="DL18" s="106">
        <f t="shared" si="49"/>
        <v>1.614789564685861</v>
      </c>
      <c r="DM18" s="106">
        <f t="shared" si="49"/>
        <v>3.4254250855022157</v>
      </c>
      <c r="DN18" s="106">
        <f t="shared" si="49"/>
        <v>6.7197555301225202</v>
      </c>
      <c r="DO18" s="106">
        <f t="shared" si="49"/>
        <v>5.0496160265644425</v>
      </c>
      <c r="DP18" s="106">
        <f t="shared" si="49"/>
        <v>-2.4121249522773542</v>
      </c>
      <c r="DQ18" s="106">
        <f t="shared" si="49"/>
        <v>6.6495245363264521</v>
      </c>
      <c r="DR18" s="106">
        <f t="shared" si="49"/>
        <v>2.1888941260654229</v>
      </c>
      <c r="DS18" s="106">
        <f t="shared" si="49"/>
        <v>2.8987916046667914</v>
      </c>
      <c r="DT18" s="106">
        <f t="shared" si="49"/>
        <v>5.5582741871663144</v>
      </c>
      <c r="DU18" s="106">
        <f t="shared" si="49"/>
        <v>3.0992373462219951</v>
      </c>
      <c r="DV18" s="106">
        <f t="shared" si="49"/>
        <v>0.55670602865469554</v>
      </c>
      <c r="DW18" s="106">
        <f t="shared" si="49"/>
        <v>0.15572038801711385</v>
      </c>
      <c r="DX18" s="106">
        <f t="shared" si="49"/>
        <v>0.92510882607362011</v>
      </c>
      <c r="DY18" s="106">
        <f t="shared" si="49"/>
        <v>3.0126327012518694</v>
      </c>
      <c r="DZ18" s="106">
        <f t="shared" si="49"/>
        <v>2.6210703864338414</v>
      </c>
      <c r="EA18" s="106">
        <f t="shared" si="49"/>
        <v>2.7098244314926383</v>
      </c>
      <c r="EB18" s="106">
        <f t="shared" si="49"/>
        <v>3.06700427957787</v>
      </c>
      <c r="EC18" s="106">
        <f t="shared" si="49"/>
        <v>4.0290053798308811</v>
      </c>
      <c r="ED18" s="106">
        <f t="shared" si="49"/>
        <v>3.2524313637011319</v>
      </c>
      <c r="EE18" s="106">
        <f t="shared" ref="EE18:FM18" si="50">(EE4-ED4)/ED4*100</f>
        <v>1.982439809806549</v>
      </c>
      <c r="EF18" s="106">
        <f t="shared" si="50"/>
        <v>1.4389675745967399</v>
      </c>
      <c r="EG18" s="106">
        <f t="shared" si="50"/>
        <v>0.72289608681423889</v>
      </c>
      <c r="EH18" s="106">
        <f t="shared" si="50"/>
        <v>-0.83504930619508611</v>
      </c>
      <c r="EI18" s="106">
        <f t="shared" si="50"/>
        <v>2.0742812223914835</v>
      </c>
      <c r="EJ18" s="106">
        <f t="shared" si="50"/>
        <v>2.6827572218916504</v>
      </c>
      <c r="EK18" s="106">
        <f t="shared" si="50"/>
        <v>1.3455847719284846</v>
      </c>
      <c r="EL18" s="106">
        <f t="shared" si="50"/>
        <v>1.9257212260852621</v>
      </c>
      <c r="EM18" s="106">
        <f t="shared" si="50"/>
        <v>1.8043732818638074</v>
      </c>
      <c r="EN18" s="106">
        <f t="shared" si="50"/>
        <v>1.6779915794342335</v>
      </c>
      <c r="EO18" s="106">
        <f t="shared" si="50"/>
        <v>3.8820988506265155</v>
      </c>
      <c r="EP18" s="106">
        <f t="shared" si="50"/>
        <v>2.0064332983773303</v>
      </c>
      <c r="EQ18" s="106">
        <f t="shared" si="50"/>
        <v>0.26992966378874594</v>
      </c>
      <c r="ER18" s="106">
        <f t="shared" si="50"/>
        <v>6.6553808873203876E-2</v>
      </c>
      <c r="ES18" s="106">
        <f t="shared" si="50"/>
        <v>1.4740217064723204</v>
      </c>
      <c r="ET18" s="106">
        <f t="shared" si="50"/>
        <v>0.76241067730647638</v>
      </c>
      <c r="EU18" s="106">
        <f t="shared" si="50"/>
        <v>1.7994799223424396</v>
      </c>
      <c r="EV18" s="106">
        <f t="shared" si="50"/>
        <v>1.4622920528929133</v>
      </c>
      <c r="EW18" s="106">
        <f t="shared" si="50"/>
        <v>-1.023138511770969</v>
      </c>
      <c r="EX18" s="106">
        <f t="shared" si="50"/>
        <v>-5.3051540123399121</v>
      </c>
      <c r="EY18" s="106">
        <f t="shared" si="50"/>
        <v>1.5291057324709996</v>
      </c>
      <c r="EZ18" s="106">
        <f t="shared" si="50"/>
        <v>0.69546315444017737</v>
      </c>
      <c r="FA18" s="106">
        <f t="shared" si="50"/>
        <v>-3.1252387728299524</v>
      </c>
      <c r="FB18" s="106">
        <f t="shared" si="50"/>
        <v>-1.8180251074979326</v>
      </c>
      <c r="FC18" s="106">
        <f t="shared" si="50"/>
        <v>-1.3876173045484223E-3</v>
      </c>
      <c r="FD18" s="106">
        <f t="shared" si="50"/>
        <v>0.88566763524081071</v>
      </c>
      <c r="FE18" s="106">
        <f t="shared" si="50"/>
        <v>1.2362210851166007</v>
      </c>
      <c r="FF18" s="106">
        <f t="shared" si="50"/>
        <v>1.6036999529409994</v>
      </c>
      <c r="FG18" s="106">
        <f t="shared" si="50"/>
        <v>0.82664671234412312</v>
      </c>
      <c r="FH18" s="106">
        <f t="shared" si="50"/>
        <v>0.42916253378032937</v>
      </c>
      <c r="FI18" s="106">
        <f t="shared" si="50"/>
        <v>-8.8682212218534442</v>
      </c>
      <c r="FJ18" s="106">
        <f t="shared" si="50"/>
        <v>8.9310621080005514</v>
      </c>
      <c r="FK18" s="106">
        <f t="shared" si="50"/>
        <v>4.8211766991356511</v>
      </c>
      <c r="FL18" s="106">
        <f t="shared" si="50"/>
        <v>0.92279654367030484</v>
      </c>
      <c r="FM18" s="106">
        <f t="shared" si="50"/>
        <v>0.78303913527679025</v>
      </c>
      <c r="FN18" s="107">
        <f>(FN4-FM4)/FM4*100</f>
        <v>0.53958363677844567</v>
      </c>
      <c r="FO18" s="7"/>
      <c r="FP18" s="7"/>
      <c r="FQ18" s="7"/>
      <c r="FR18" s="7"/>
      <c r="FS18" s="7"/>
      <c r="FT18" s="9"/>
      <c r="FU18" s="9"/>
      <c r="FV18" s="10"/>
      <c r="FW18" s="10"/>
      <c r="FX18" s="10"/>
      <c r="FY18" s="10"/>
      <c r="FZ18" s="9"/>
      <c r="GA18" s="9"/>
      <c r="GB18" s="9"/>
      <c r="GC18" s="8"/>
      <c r="GD18" s="8"/>
      <c r="GE18" s="8"/>
      <c r="GF18" s="8"/>
      <c r="GG18" s="9"/>
      <c r="GH18" s="9"/>
      <c r="GI18" s="9"/>
      <c r="GJ18" s="9"/>
      <c r="GK18" s="9"/>
      <c r="GL18" s="9"/>
      <c r="GM18" s="9"/>
      <c r="GN18" s="9"/>
    </row>
    <row r="19" spans="2:196" ht="15.6" x14ac:dyDescent="0.35">
      <c r="B19" s="91" t="s">
        <v>34</v>
      </c>
      <c r="C19" s="33" t="s">
        <v>108</v>
      </c>
      <c r="D19" s="32" t="s">
        <v>106</v>
      </c>
      <c r="E19" s="32" t="s">
        <v>117</v>
      </c>
      <c r="F19" s="37"/>
      <c r="G19" s="108">
        <f>(G6-F6)/F6*100</f>
        <v>1.1986700571888007</v>
      </c>
      <c r="H19" s="108">
        <f t="shared" ref="H19:AL19" si="51">(H6-G6)/G6*100</f>
        <v>-1.4150711752072909</v>
      </c>
      <c r="I19" s="108">
        <f t="shared" si="51"/>
        <v>0.21080231548212583</v>
      </c>
      <c r="J19" s="108">
        <f t="shared" si="51"/>
        <v>6.8650948885886409</v>
      </c>
      <c r="K19" s="108">
        <f t="shared" si="51"/>
        <v>6.5170791875189256</v>
      </c>
      <c r="L19" s="108">
        <f t="shared" si="51"/>
        <v>-3.9859204399913</v>
      </c>
      <c r="M19" s="108">
        <f t="shared" si="51"/>
        <v>5.4919363211466328</v>
      </c>
      <c r="N19" s="108">
        <f t="shared" si="51"/>
        <v>-3.6796726728516296</v>
      </c>
      <c r="O19" s="108">
        <f t="shared" si="51"/>
        <v>2.2322701001710472</v>
      </c>
      <c r="P19" s="108">
        <f t="shared" si="51"/>
        <v>0.82303652103151215</v>
      </c>
      <c r="Q19" s="108">
        <f t="shared" si="51"/>
        <v>6.8719271697344197</v>
      </c>
      <c r="R19" s="108">
        <f t="shared" si="51"/>
        <v>11.477020814843089</v>
      </c>
      <c r="S19" s="108">
        <f t="shared" si="51"/>
        <v>1.864057464711097</v>
      </c>
      <c r="T19" s="108">
        <f t="shared" si="51"/>
        <v>-14.038891268733375</v>
      </c>
      <c r="U19" s="108">
        <f t="shared" si="51"/>
        <v>-1.5561464750648573</v>
      </c>
      <c r="V19" s="108">
        <f t="shared" si="51"/>
        <v>12.632362701918307</v>
      </c>
      <c r="W19" s="108">
        <f t="shared" si="51"/>
        <v>-0.48387403909483218</v>
      </c>
      <c r="X19" s="108">
        <f t="shared" si="51"/>
        <v>-4.0054952817344196</v>
      </c>
      <c r="Y19" s="108">
        <f t="shared" si="51"/>
        <v>6.2897375944281606</v>
      </c>
      <c r="Z19" s="108">
        <f t="shared" si="51"/>
        <v>-1.5023275188128677</v>
      </c>
      <c r="AA19" s="108">
        <f t="shared" si="51"/>
        <v>3.146352576577041</v>
      </c>
      <c r="AB19" s="108">
        <f t="shared" si="51"/>
        <v>-4.0297045112822749</v>
      </c>
      <c r="AC19" s="108">
        <f t="shared" si="51"/>
        <v>-3.1585484347892199</v>
      </c>
      <c r="AD19" s="108">
        <f t="shared" si="51"/>
        <v>6.9956496874738958</v>
      </c>
      <c r="AE19" s="108">
        <f t="shared" si="51"/>
        <v>5.6022373104395049</v>
      </c>
      <c r="AF19" s="108">
        <f t="shared" si="51"/>
        <v>-3.4818273996394082</v>
      </c>
      <c r="AG19" s="108">
        <f t="shared" si="51"/>
        <v>-0.73042412628786502</v>
      </c>
      <c r="AH19" s="108">
        <f t="shared" si="51"/>
        <v>4.0964399403426981</v>
      </c>
      <c r="AI19" s="108">
        <f t="shared" si="51"/>
        <v>4.9308688168377168</v>
      </c>
      <c r="AJ19" s="108">
        <f t="shared" si="51"/>
        <v>8.8792699483096274E-2</v>
      </c>
      <c r="AK19" s="108">
        <f t="shared" si="51"/>
        <v>-6.0038652510116597</v>
      </c>
      <c r="AL19" s="108">
        <f t="shared" si="51"/>
        <v>-0.9768898268099756</v>
      </c>
      <c r="AM19" s="108">
        <f t="shared" ref="AM19:BR19" si="52">(AM6-AL6)/AL6*100</f>
        <v>-2.0490968747337193</v>
      </c>
      <c r="AN19" s="108">
        <f t="shared" si="52"/>
        <v>6.0263819020124263</v>
      </c>
      <c r="AO19" s="108">
        <f t="shared" si="52"/>
        <v>1.870178536965839</v>
      </c>
      <c r="AP19" s="108">
        <f t="shared" si="52"/>
        <v>0.41969478084664946</v>
      </c>
      <c r="AQ19" s="108">
        <f t="shared" si="52"/>
        <v>2.1079649544275325</v>
      </c>
      <c r="AR19" s="108">
        <f t="shared" si="52"/>
        <v>3.79588578552957</v>
      </c>
      <c r="AS19" s="108">
        <f t="shared" si="52"/>
        <v>2.5151434098805225</v>
      </c>
      <c r="AT19" s="108">
        <f t="shared" si="52"/>
        <v>2.2048344580382291</v>
      </c>
      <c r="AU19" s="108">
        <f t="shared" si="52"/>
        <v>0.55368546597653545</v>
      </c>
      <c r="AV19" s="108">
        <f t="shared" si="52"/>
        <v>4.326273803432219</v>
      </c>
      <c r="AW19" s="108">
        <f t="shared" si="52"/>
        <v>1.022271752778195</v>
      </c>
      <c r="AX19" s="108">
        <f t="shared" si="52"/>
        <v>4.9315209660551158</v>
      </c>
      <c r="AY19" s="108">
        <f t="shared" si="52"/>
        <v>9.6737914193415424</v>
      </c>
      <c r="AZ19" s="108">
        <f t="shared" si="52"/>
        <v>7.453256380663527</v>
      </c>
      <c r="BA19" s="108">
        <f t="shared" si="52"/>
        <v>-0.52977190090506987</v>
      </c>
      <c r="BB19" s="108">
        <f t="shared" si="52"/>
        <v>4.0175744928407813</v>
      </c>
      <c r="BC19" s="108">
        <f t="shared" si="52"/>
        <v>4.4853084100863088</v>
      </c>
      <c r="BD19" s="108">
        <f t="shared" si="52"/>
        <v>11.080778680803736</v>
      </c>
      <c r="BE19" s="108">
        <f t="shared" si="52"/>
        <v>5.2486309232532582</v>
      </c>
      <c r="BF19" s="108">
        <f t="shared" si="52"/>
        <v>4.4947315709510463</v>
      </c>
      <c r="BG19" s="108">
        <f t="shared" si="52"/>
        <v>-5.4720233262702793</v>
      </c>
      <c r="BH19" s="108">
        <f t="shared" si="52"/>
        <v>11.182213447461207</v>
      </c>
      <c r="BI19" s="108">
        <f t="shared" si="52"/>
        <v>42.489078549478755</v>
      </c>
      <c r="BJ19" s="108">
        <f t="shared" si="52"/>
        <v>42.933275836625533</v>
      </c>
      <c r="BK19" s="108">
        <f t="shared" si="52"/>
        <v>37.454461305988076</v>
      </c>
      <c r="BL19" s="108">
        <f t="shared" si="52"/>
        <v>8.3675384397288006</v>
      </c>
      <c r="BM19" s="108">
        <f t="shared" si="52"/>
        <v>41.09657951715235</v>
      </c>
      <c r="BN19" s="108">
        <f t="shared" si="52"/>
        <v>0.83786620935033962</v>
      </c>
      <c r="BO19" s="108">
        <f t="shared" si="52"/>
        <v>6.5620025069983017</v>
      </c>
      <c r="BP19" s="108">
        <f t="shared" si="52"/>
        <v>8.1858720703764565</v>
      </c>
      <c r="BQ19" s="108">
        <f t="shared" si="52"/>
        <v>1.6894905089114434</v>
      </c>
      <c r="BR19" s="108">
        <f t="shared" si="52"/>
        <v>23.891089263011075</v>
      </c>
      <c r="BS19" s="108">
        <f t="shared" ref="BS19:CX19" si="53">(BS6-BR6)/BR6*100</f>
        <v>7.2033028445392073</v>
      </c>
      <c r="BT19" s="108">
        <f t="shared" si="53"/>
        <v>-12.162826397430489</v>
      </c>
      <c r="BU19" s="108">
        <f t="shared" si="53"/>
        <v>1.0616497925343162</v>
      </c>
      <c r="BV19" s="108">
        <f t="shared" si="53"/>
        <v>2.0689348993455536</v>
      </c>
      <c r="BW19" s="108">
        <f t="shared" si="53"/>
        <v>-12.027176254390747</v>
      </c>
      <c r="BX19" s="108">
        <f t="shared" si="53"/>
        <v>-10.888871752044208</v>
      </c>
      <c r="BY19" s="108">
        <f t="shared" si="53"/>
        <v>-6.1344678427269201</v>
      </c>
      <c r="BZ19" s="108">
        <f t="shared" si="53"/>
        <v>-8.5316717046598907</v>
      </c>
      <c r="CA19" s="108">
        <f t="shared" si="53"/>
        <v>0.13257098534186396</v>
      </c>
      <c r="CB19" s="108">
        <f t="shared" si="53"/>
        <v>10.798472199826477</v>
      </c>
      <c r="CC19" s="108">
        <f t="shared" si="53"/>
        <v>3.6566392902341462</v>
      </c>
      <c r="CD19" s="108">
        <f t="shared" si="53"/>
        <v>25.887373692279613</v>
      </c>
      <c r="CE19" s="108">
        <f t="shared" si="53"/>
        <v>8.9686137332451512</v>
      </c>
      <c r="CF19" s="108">
        <f t="shared" si="53"/>
        <v>10.430383658357144</v>
      </c>
      <c r="CG19" s="108">
        <f t="shared" si="53"/>
        <v>18.466692214274374</v>
      </c>
      <c r="CH19" s="108">
        <f t="shared" si="53"/>
        <v>19.400186929458023</v>
      </c>
      <c r="CI19" s="108">
        <f t="shared" si="53"/>
        <v>24.579460787201949</v>
      </c>
      <c r="CJ19" s="108">
        <f t="shared" si="53"/>
        <v>36.335654897007437</v>
      </c>
      <c r="CK19" s="108">
        <f t="shared" si="53"/>
        <v>95.660322237532142</v>
      </c>
      <c r="CL19" s="108">
        <f t="shared" si="53"/>
        <v>85.447632431617365</v>
      </c>
      <c r="CM19" s="108">
        <f t="shared" si="53"/>
        <v>124.22814547147796</v>
      </c>
      <c r="CN19" s="108">
        <f t="shared" si="53"/>
        <v>93.447756578813724</v>
      </c>
      <c r="CO19" s="108">
        <f t="shared" si="53"/>
        <v>17.729132134529571</v>
      </c>
      <c r="CP19" s="108">
        <f t="shared" si="53"/>
        <v>5.6709811293803778</v>
      </c>
      <c r="CQ19" s="108">
        <f t="shared" si="53"/>
        <v>13.12735366183626</v>
      </c>
      <c r="CR19" s="108">
        <f t="shared" si="53"/>
        <v>18.754288347073562</v>
      </c>
      <c r="CS19" s="108">
        <f t="shared" si="53"/>
        <v>8.2214413563571291</v>
      </c>
      <c r="CT19" s="108">
        <f t="shared" si="53"/>
        <v>11.101881860679406</v>
      </c>
      <c r="CU19" s="108">
        <f t="shared" si="53"/>
        <v>6.9134691317381325</v>
      </c>
      <c r="CV19" s="108">
        <f t="shared" si="53"/>
        <v>10.428858276764958</v>
      </c>
      <c r="CW19" s="108">
        <f t="shared" si="53"/>
        <v>9.2245149591054432</v>
      </c>
      <c r="CX19" s="108">
        <f t="shared" si="53"/>
        <v>7.6840367178442452</v>
      </c>
      <c r="CY19" s="108">
        <f t="shared" ref="CY19:ED19" si="54">(CY6-CX6)/CX6*100</f>
        <v>8.1010370007089403</v>
      </c>
      <c r="CZ19" s="108">
        <f t="shared" si="54"/>
        <v>6.4763761261585815</v>
      </c>
      <c r="DA19" s="108">
        <f t="shared" si="54"/>
        <v>9.4150391698321449</v>
      </c>
      <c r="DB19" s="108">
        <f t="shared" si="54"/>
        <v>12.829089898516447</v>
      </c>
      <c r="DC19" s="108">
        <f t="shared" si="54"/>
        <v>12.697315031220988</v>
      </c>
      <c r="DD19" s="108">
        <f t="shared" si="54"/>
        <v>15.261430551361624</v>
      </c>
      <c r="DE19" s="108">
        <f t="shared" si="54"/>
        <v>10.292022339555235</v>
      </c>
      <c r="DF19" s="108">
        <f t="shared" si="54"/>
        <v>8.0903745876521711</v>
      </c>
      <c r="DG19" s="108">
        <f t="shared" si="54"/>
        <v>9.2573475158360008</v>
      </c>
      <c r="DH19" s="108">
        <f t="shared" si="54"/>
        <v>11.036112964506659</v>
      </c>
      <c r="DI19" s="108">
        <f t="shared" si="54"/>
        <v>8.6998765811147472</v>
      </c>
      <c r="DJ19" s="108">
        <f t="shared" si="54"/>
        <v>10.589842836864975</v>
      </c>
      <c r="DK19" s="108">
        <f t="shared" si="54"/>
        <v>12.940931794599017</v>
      </c>
      <c r="DL19" s="108">
        <f t="shared" si="54"/>
        <v>9.2145784038468452</v>
      </c>
      <c r="DM19" s="108">
        <f t="shared" si="54"/>
        <v>9.6443133769764593</v>
      </c>
      <c r="DN19" s="108">
        <f t="shared" si="54"/>
        <v>20.581201283948843</v>
      </c>
      <c r="DO19" s="108">
        <f t="shared" si="54"/>
        <v>26.465777374839426</v>
      </c>
      <c r="DP19" s="108">
        <f t="shared" si="54"/>
        <v>14.587468376184557</v>
      </c>
      <c r="DQ19" s="108">
        <f t="shared" si="54"/>
        <v>25.569751475538123</v>
      </c>
      <c r="DR19" s="108">
        <f t="shared" si="54"/>
        <v>21.524251867097483</v>
      </c>
      <c r="DS19" s="108">
        <f t="shared" si="54"/>
        <v>17.742150417561927</v>
      </c>
      <c r="DT19" s="108">
        <f t="shared" si="54"/>
        <v>22.379202795769768</v>
      </c>
      <c r="DU19" s="108">
        <f t="shared" si="54"/>
        <v>24.896993781038386</v>
      </c>
      <c r="DV19" s="108">
        <f t="shared" si="54"/>
        <v>19.865792444606214</v>
      </c>
      <c r="DW19" s="108">
        <f t="shared" si="54"/>
        <v>18.073416807253469</v>
      </c>
      <c r="DX19" s="108">
        <f t="shared" si="54"/>
        <v>16.545210501030155</v>
      </c>
      <c r="DY19" s="108">
        <f t="shared" si="54"/>
        <v>14.396096360528562</v>
      </c>
      <c r="DZ19" s="108">
        <f t="shared" si="54"/>
        <v>12.308499214892072</v>
      </c>
      <c r="EA19" s="108">
        <f t="shared" si="54"/>
        <v>10.763904637565137</v>
      </c>
      <c r="EB19" s="108">
        <f t="shared" si="54"/>
        <v>9.5416052790422903</v>
      </c>
      <c r="EC19" s="108">
        <f t="shared" si="54"/>
        <v>11.253527330126699</v>
      </c>
      <c r="ED19" s="108">
        <f t="shared" si="54"/>
        <v>9.8834317327203518</v>
      </c>
      <c r="EE19" s="108">
        <f t="shared" ref="EE19:FL19" si="55">(EE6-ED6)/ED6*100</f>
        <v>10.619954641837902</v>
      </c>
      <c r="EF19" s="108">
        <f t="shared" si="55"/>
        <v>9.2699037740672416</v>
      </c>
      <c r="EG19" s="108">
        <f t="shared" si="55"/>
        <v>5.2933076846911025</v>
      </c>
      <c r="EH19" s="108">
        <f t="shared" si="55"/>
        <v>3.0795985691079628</v>
      </c>
      <c r="EI19" s="108">
        <f t="shared" si="55"/>
        <v>5.7941913903597806</v>
      </c>
      <c r="EJ19" s="108">
        <f t="shared" si="55"/>
        <v>8.6215042964317501</v>
      </c>
      <c r="EK19" s="108">
        <f t="shared" si="55"/>
        <v>5.777212777640532</v>
      </c>
      <c r="EL19" s="108">
        <f t="shared" si="55"/>
        <v>4.5188649838023691</v>
      </c>
      <c r="EM19" s="108">
        <f t="shared" si="55"/>
        <v>4.2156473485870904</v>
      </c>
      <c r="EN19" s="108">
        <f t="shared" si="55"/>
        <v>3.1800818185705362</v>
      </c>
      <c r="EO19" s="108">
        <f t="shared" si="55"/>
        <v>5.706298426299969</v>
      </c>
      <c r="EP19" s="108">
        <f t="shared" si="55"/>
        <v>5.1318897489138848</v>
      </c>
      <c r="EQ19" s="108">
        <f t="shared" si="55"/>
        <v>3.5838584845399679</v>
      </c>
      <c r="ER19" s="108">
        <f t="shared" si="55"/>
        <v>3.235926107597046</v>
      </c>
      <c r="ES19" s="108">
        <f t="shared" si="55"/>
        <v>4.1425453734709325</v>
      </c>
      <c r="ET19" s="108">
        <f t="shared" si="55"/>
        <v>2.8625054053360559</v>
      </c>
      <c r="EU19" s="108">
        <f t="shared" si="55"/>
        <v>4.0552458715989133</v>
      </c>
      <c r="EV19" s="108">
        <f t="shared" si="55"/>
        <v>3.9651079882466722</v>
      </c>
      <c r="EW19" s="108">
        <f t="shared" si="55"/>
        <v>1.356854119513641</v>
      </c>
      <c r="EX19" s="108">
        <f t="shared" si="55"/>
        <v>-3.6266543888163838</v>
      </c>
      <c r="EY19" s="108">
        <f t="shared" si="55"/>
        <v>2.1360870365558626</v>
      </c>
      <c r="EZ19" s="108">
        <f t="shared" si="55"/>
        <v>2.4362699170126145</v>
      </c>
      <c r="FA19" s="108">
        <f t="shared" si="55"/>
        <v>-1.4760623839496252</v>
      </c>
      <c r="FB19" s="108">
        <f t="shared" si="55"/>
        <v>-0.71270810769928727</v>
      </c>
      <c r="FC19" s="108">
        <f t="shared" si="55"/>
        <v>0.90115056757990863</v>
      </c>
      <c r="FD19" s="108">
        <f t="shared" si="55"/>
        <v>1.6753769109013323</v>
      </c>
      <c r="FE19" s="108">
        <f t="shared" si="55"/>
        <v>2.4998230902753042</v>
      </c>
      <c r="FF19" s="108">
        <f t="shared" si="55"/>
        <v>2.3249050785324097</v>
      </c>
      <c r="FG19" s="108">
        <f t="shared" si="55"/>
        <v>1.9060781556589741</v>
      </c>
      <c r="FH19" s="108">
        <f t="shared" si="55"/>
        <v>1.4806627994440675</v>
      </c>
      <c r="FI19" s="108">
        <f t="shared" si="55"/>
        <v>-7.430706002682391</v>
      </c>
      <c r="FJ19" s="108">
        <f t="shared" si="55"/>
        <v>10.328998254443576</v>
      </c>
      <c r="FK19" s="108">
        <f t="shared" si="55"/>
        <v>8.4431248417238471</v>
      </c>
      <c r="FL19" s="108">
        <f t="shared" si="55"/>
        <v>7.2405677351263309</v>
      </c>
      <c r="FM19" s="108">
        <f>(FM6-FL6)/FL6*100</f>
        <v>2.7668629072137714</v>
      </c>
      <c r="FN19" s="109">
        <f>(FN6-FM6)/FM6*100</f>
        <v>2.5439012853223879</v>
      </c>
      <c r="FO19" s="7"/>
      <c r="FP19" s="7"/>
      <c r="FQ19" s="7"/>
      <c r="FR19" s="7"/>
      <c r="FS19" s="7"/>
      <c r="FT19" s="9"/>
      <c r="FU19" s="9"/>
      <c r="FV19" s="9"/>
      <c r="FW19" s="9"/>
      <c r="FX19" s="9"/>
      <c r="FY19" s="9"/>
      <c r="FZ19" s="9"/>
      <c r="GA19" s="9"/>
      <c r="GB19" s="9"/>
      <c r="GC19" s="8"/>
      <c r="GD19" s="8"/>
      <c r="GE19" s="8"/>
      <c r="GF19" s="8"/>
      <c r="GG19" s="9"/>
      <c r="GH19" s="9"/>
      <c r="GI19" s="9"/>
      <c r="GJ19" s="9"/>
      <c r="GK19" s="9"/>
      <c r="GL19" s="9"/>
      <c r="GM19" s="9"/>
      <c r="GN19" s="9"/>
    </row>
    <row r="20" spans="2:196" x14ac:dyDescent="0.3">
      <c r="B20" s="88" t="s">
        <v>35</v>
      </c>
      <c r="C20" s="25" t="s">
        <v>90</v>
      </c>
      <c r="D20" s="26" t="s">
        <v>63</v>
      </c>
      <c r="E20" s="26" t="s">
        <v>101</v>
      </c>
      <c r="F20" s="22"/>
      <c r="G20" s="106">
        <f>(G19-G18)/(1+G18/100)</f>
        <v>-0.77508635514306534</v>
      </c>
      <c r="H20" s="106">
        <f t="shared" ref="H20:BS20" si="56">(H19-H18)/(1+H18/100)</f>
        <v>-4.3760563543020448</v>
      </c>
      <c r="I20" s="106">
        <f t="shared" si="56"/>
        <v>-0.67376450065783045</v>
      </c>
      <c r="J20" s="106">
        <f t="shared" si="56"/>
        <v>1.4250292265189661E-2</v>
      </c>
      <c r="K20" s="106">
        <f t="shared" si="56"/>
        <v>5.849689978562326</v>
      </c>
      <c r="L20" s="106">
        <f t="shared" si="56"/>
        <v>4.1770098170084244</v>
      </c>
      <c r="M20" s="106">
        <f t="shared" si="56"/>
        <v>3.1629330168876644</v>
      </c>
      <c r="N20" s="106">
        <f t="shared" si="56"/>
        <v>-5.3182984828262549</v>
      </c>
      <c r="O20" s="106">
        <f t="shared" si="56"/>
        <v>-1.0846192929460106</v>
      </c>
      <c r="P20" s="106">
        <f t="shared" si="56"/>
        <v>2.4780406181435608</v>
      </c>
      <c r="Q20" s="106">
        <f t="shared" si="56"/>
        <v>8.5973986875961472</v>
      </c>
      <c r="R20" s="106">
        <f t="shared" si="56"/>
        <v>11.414250603855518</v>
      </c>
      <c r="S20" s="106">
        <f t="shared" si="56"/>
        <v>-3.6548553090730378</v>
      </c>
      <c r="T20" s="106">
        <f t="shared" si="56"/>
        <v>-14.740711731450466</v>
      </c>
      <c r="U20" s="106">
        <f t="shared" si="56"/>
        <v>0.34666661731571041</v>
      </c>
      <c r="V20" s="106">
        <f t="shared" si="56"/>
        <v>10.933764860955504</v>
      </c>
      <c r="W20" s="106">
        <f t="shared" si="56"/>
        <v>-3.5955512984901046</v>
      </c>
      <c r="X20" s="106">
        <f t="shared" si="56"/>
        <v>-4.8203378768543486</v>
      </c>
      <c r="Y20" s="106">
        <f t="shared" si="56"/>
        <v>4.003113174527507</v>
      </c>
      <c r="Z20" s="106">
        <f t="shared" si="56"/>
        <v>-4.5034255666100158</v>
      </c>
      <c r="AA20" s="106">
        <f t="shared" si="56"/>
        <v>1.0815130964290431</v>
      </c>
      <c r="AB20" s="106">
        <f t="shared" si="56"/>
        <v>-5.5731705854441609</v>
      </c>
      <c r="AC20" s="106">
        <f t="shared" si="56"/>
        <v>-2.3815361238314026</v>
      </c>
      <c r="AD20" s="106">
        <f t="shared" si="56"/>
        <v>4.4508521224036945</v>
      </c>
      <c r="AE20" s="106">
        <f t="shared" si="56"/>
        <v>2.4794001610030687</v>
      </c>
      <c r="AF20" s="106">
        <f t="shared" si="56"/>
        <v>-6.390110375215742</v>
      </c>
      <c r="AG20" s="106">
        <f t="shared" si="56"/>
        <v>-0.91938422675753517</v>
      </c>
      <c r="AH20" s="106">
        <f t="shared" si="56"/>
        <v>6.8014281850200788</v>
      </c>
      <c r="AI20" s="106">
        <f t="shared" si="56"/>
        <v>3.9185123808518041</v>
      </c>
      <c r="AJ20" s="106">
        <f t="shared" si="56"/>
        <v>-1.7907939112864515</v>
      </c>
      <c r="AK20" s="106">
        <f t="shared" si="56"/>
        <v>-6.6969445638741183</v>
      </c>
      <c r="AL20" s="106">
        <f t="shared" si="56"/>
        <v>-3.1149183929078705</v>
      </c>
      <c r="AM20" s="106">
        <f t="shared" si="56"/>
        <v>-3.275214001287126</v>
      </c>
      <c r="AN20" s="106">
        <f t="shared" si="56"/>
        <v>4.5686544501974016</v>
      </c>
      <c r="AO20" s="106">
        <f t="shared" si="56"/>
        <v>-0.12992097933013544</v>
      </c>
      <c r="AP20" s="106">
        <f t="shared" si="56"/>
        <v>-0.31102744089525369</v>
      </c>
      <c r="AQ20" s="106">
        <f t="shared" si="56"/>
        <v>1.7588246274294033</v>
      </c>
      <c r="AR20" s="106">
        <f t="shared" si="56"/>
        <v>2.1407935229136257</v>
      </c>
      <c r="AS20" s="106">
        <f t="shared" si="56"/>
        <v>-0.8218703014366896</v>
      </c>
      <c r="AT20" s="106">
        <f t="shared" si="56"/>
        <v>0.15164352370668677</v>
      </c>
      <c r="AU20" s="106">
        <f t="shared" si="56"/>
        <v>-1.8167619000763982</v>
      </c>
      <c r="AV20" s="106">
        <f t="shared" si="56"/>
        <v>2.4790808803232904</v>
      </c>
      <c r="AW20" s="106">
        <f t="shared" si="56"/>
        <v>-1.4017879601048506</v>
      </c>
      <c r="AX20" s="106">
        <f t="shared" si="56"/>
        <v>1.8782754661434904</v>
      </c>
      <c r="AY20" s="106">
        <f t="shared" si="56"/>
        <v>5.2567668093365496</v>
      </c>
      <c r="AZ20" s="106">
        <f t="shared" si="56"/>
        <v>4.687001985958748</v>
      </c>
      <c r="BA20" s="106">
        <f t="shared" si="56"/>
        <v>-3.4019613383498095</v>
      </c>
      <c r="BB20" s="106">
        <f t="shared" si="56"/>
        <v>2.2982565468333189</v>
      </c>
      <c r="BC20" s="106">
        <f t="shared" si="56"/>
        <v>3.4907206467800722</v>
      </c>
      <c r="BD20" s="106">
        <f t="shared" si="56"/>
        <v>8.6731827619563031</v>
      </c>
      <c r="BE20" s="106">
        <f t="shared" si="56"/>
        <v>4.3342262789347146</v>
      </c>
      <c r="BF20" s="106">
        <f t="shared" si="56"/>
        <v>-0.67927453989389319</v>
      </c>
      <c r="BG20" s="106">
        <f t="shared" si="56"/>
        <v>-5.9825660916292427E-2</v>
      </c>
      <c r="BH20" s="106">
        <f t="shared" si="56"/>
        <v>15.381764306012077</v>
      </c>
      <c r="BI20" s="106">
        <f t="shared" si="56"/>
        <v>30.370474822411705</v>
      </c>
      <c r="BJ20" s="106">
        <f t="shared" si="56"/>
        <v>42.662853810287267</v>
      </c>
      <c r="BK20" s="106">
        <f t="shared" si="56"/>
        <v>42.021330373644858</v>
      </c>
      <c r="BL20" s="106">
        <f t="shared" si="56"/>
        <v>14.859563886074984</v>
      </c>
      <c r="BM20" s="106">
        <f t="shared" si="56"/>
        <v>37.407709390671037</v>
      </c>
      <c r="BN20" s="106">
        <f t="shared" si="56"/>
        <v>3.8736890305063176</v>
      </c>
      <c r="BO20" s="106">
        <f t="shared" si="56"/>
        <v>-1.7354500061892586</v>
      </c>
      <c r="BP20" s="106">
        <f t="shared" si="56"/>
        <v>-1.0155749116065309</v>
      </c>
      <c r="BQ20" s="106">
        <f t="shared" si="56"/>
        <v>-0.99792140384222672</v>
      </c>
      <c r="BR20" s="106">
        <f t="shared" si="56"/>
        <v>15.895028392543447</v>
      </c>
      <c r="BS20" s="106">
        <f t="shared" si="56"/>
        <v>6.3404691830846209</v>
      </c>
      <c r="BT20" s="106">
        <f t="shared" ref="BT20:EE20" si="57">(BT19-BT18)/(1+BT18/100)</f>
        <v>-10.502570477001298</v>
      </c>
      <c r="BU20" s="106">
        <f t="shared" si="57"/>
        <v>-4.9494512384852181</v>
      </c>
      <c r="BV20" s="106">
        <f t="shared" si="57"/>
        <v>-2.7909727932341859</v>
      </c>
      <c r="BW20" s="106">
        <f t="shared" si="57"/>
        <v>-7.6966215904398183</v>
      </c>
      <c r="BX20" s="106">
        <f t="shared" si="57"/>
        <v>-9.9626458417406472</v>
      </c>
      <c r="BY20" s="106">
        <f t="shared" si="57"/>
        <v>-8.0890304161978293</v>
      </c>
      <c r="BZ20" s="106">
        <f t="shared" si="57"/>
        <v>-7.4380685632718153</v>
      </c>
      <c r="CA20" s="106">
        <f t="shared" si="57"/>
        <v>0.39112245495883236</v>
      </c>
      <c r="CB20" s="106">
        <f t="shared" si="57"/>
        <v>5.090933878477272</v>
      </c>
      <c r="CC20" s="106">
        <f t="shared" si="57"/>
        <v>7.4740796078717375</v>
      </c>
      <c r="CD20" s="106">
        <f t="shared" si="57"/>
        <v>14.5069999407623</v>
      </c>
      <c r="CE20" s="106">
        <f t="shared" si="57"/>
        <v>5.9438630156225951</v>
      </c>
      <c r="CF20" s="106">
        <f t="shared" si="57"/>
        <v>3.9268575410165671</v>
      </c>
      <c r="CG20" s="106">
        <f t="shared" si="57"/>
        <v>20.490994675925286</v>
      </c>
      <c r="CH20" s="106">
        <f t="shared" si="57"/>
        <v>21.347717440194145</v>
      </c>
      <c r="CI20" s="106">
        <f t="shared" si="57"/>
        <v>31.812324620124212</v>
      </c>
      <c r="CJ20" s="106">
        <f t="shared" si="57"/>
        <v>60.801198625080012</v>
      </c>
      <c r="CK20" s="106">
        <f t="shared" si="57"/>
        <v>142.6014180407789</v>
      </c>
      <c r="CL20" s="106">
        <f t="shared" si="57"/>
        <v>106.6675870309752</v>
      </c>
      <c r="CM20" s="106">
        <f t="shared" si="57"/>
        <v>66.237748061230974</v>
      </c>
      <c r="CN20" s="106">
        <f t="shared" si="57"/>
        <v>62.266010876673285</v>
      </c>
      <c r="CO20" s="106">
        <f t="shared" si="57"/>
        <v>9.2799912158276001</v>
      </c>
      <c r="CP20" s="106">
        <f t="shared" si="57"/>
        <v>-2.6874536026923845</v>
      </c>
      <c r="CQ20" s="106">
        <f t="shared" si="57"/>
        <v>4.3523618300391664</v>
      </c>
      <c r="CR20" s="106">
        <f t="shared" si="57"/>
        <v>8.271444534000107</v>
      </c>
      <c r="CS20" s="106">
        <f t="shared" si="57"/>
        <v>3.3123454640080809</v>
      </c>
      <c r="CT20" s="106">
        <f t="shared" si="57"/>
        <v>3.4945445168882574</v>
      </c>
      <c r="CU20" s="106">
        <f t="shared" si="57"/>
        <v>3.0038074358095979</v>
      </c>
      <c r="CV20" s="106">
        <f t="shared" si="57"/>
        <v>3.2300825810698104</v>
      </c>
      <c r="CW20" s="106">
        <f t="shared" si="57"/>
        <v>4.0534085337676409</v>
      </c>
      <c r="CX20" s="106">
        <f t="shared" si="57"/>
        <v>1.8552698557702365</v>
      </c>
      <c r="CY20" s="106">
        <f t="shared" si="57"/>
        <v>2.038311725919979</v>
      </c>
      <c r="CZ20" s="106">
        <f t="shared" si="57"/>
        <v>-0.59777004246338294</v>
      </c>
      <c r="DA20" s="106">
        <f t="shared" si="57"/>
        <v>1.5861531670927846</v>
      </c>
      <c r="DB20" s="106">
        <f t="shared" si="57"/>
        <v>4.0214799897345914</v>
      </c>
      <c r="DC20" s="106">
        <f t="shared" si="57"/>
        <v>5.3426289496763824</v>
      </c>
      <c r="DD20" s="106">
        <f t="shared" si="57"/>
        <v>8.5151384039125428</v>
      </c>
      <c r="DE20" s="106">
        <f t="shared" si="57"/>
        <v>6.09127463150931</v>
      </c>
      <c r="DF20" s="106">
        <f t="shared" si="57"/>
        <v>3.3326831607063307</v>
      </c>
      <c r="DG20" s="106">
        <f t="shared" si="57"/>
        <v>2.4132156480017546</v>
      </c>
      <c r="DH20" s="106">
        <f t="shared" si="57"/>
        <v>3.0838223567619831</v>
      </c>
      <c r="DI20" s="106">
        <f t="shared" si="57"/>
        <v>1.2859886500786228</v>
      </c>
      <c r="DJ20" s="106">
        <f t="shared" si="57"/>
        <v>3.7483654226638206</v>
      </c>
      <c r="DK20" s="106">
        <f t="shared" si="57"/>
        <v>6.5121939409776752</v>
      </c>
      <c r="DL20" s="106">
        <f t="shared" si="57"/>
        <v>7.4790184300122151</v>
      </c>
      <c r="DM20" s="106">
        <f t="shared" si="57"/>
        <v>6.0129202140895854</v>
      </c>
      <c r="DN20" s="106">
        <f t="shared" si="57"/>
        <v>12.988640842523123</v>
      </c>
      <c r="DO20" s="106">
        <f t="shared" si="57"/>
        <v>20.386710735676907</v>
      </c>
      <c r="DP20" s="106">
        <f t="shared" si="57"/>
        <v>17.419780193132326</v>
      </c>
      <c r="DQ20" s="106">
        <f t="shared" si="57"/>
        <v>17.740563796669484</v>
      </c>
      <c r="DR20" s="106">
        <f t="shared" si="57"/>
        <v>18.921192861896497</v>
      </c>
      <c r="DS20" s="106">
        <f t="shared" si="57"/>
        <v>14.425202260802781</v>
      </c>
      <c r="DT20" s="106">
        <f t="shared" si="57"/>
        <v>15.935206158048883</v>
      </c>
      <c r="DU20" s="106">
        <f t="shared" si="57"/>
        <v>21.142500173513803</v>
      </c>
      <c r="DV20" s="106">
        <f t="shared" si="57"/>
        <v>19.20218668504236</v>
      </c>
      <c r="DW20" s="106">
        <f t="shared" si="57"/>
        <v>17.889838293629882</v>
      </c>
      <c r="DX20" s="106">
        <f t="shared" si="57"/>
        <v>15.476923291581471</v>
      </c>
      <c r="DY20" s="106">
        <f t="shared" si="57"/>
        <v>11.050551141907039</v>
      </c>
      <c r="DZ20" s="106">
        <f t="shared" si="57"/>
        <v>9.4399997894963246</v>
      </c>
      <c r="EA20" s="106">
        <f t="shared" si="57"/>
        <v>7.8415869666339102</v>
      </c>
      <c r="EB20" s="106">
        <f t="shared" si="57"/>
        <v>6.2819338203539159</v>
      </c>
      <c r="EC20" s="106">
        <f t="shared" si="57"/>
        <v>6.9447188540519358</v>
      </c>
      <c r="ED20" s="106">
        <f t="shared" si="57"/>
        <v>6.422125156222112</v>
      </c>
      <c r="EE20" s="106">
        <f t="shared" si="57"/>
        <v>8.4696099133733185</v>
      </c>
      <c r="EF20" s="106">
        <f t="shared" ref="EF20:FM20" si="58">(EF19-EF18)/(1+EF18/100)</f>
        <v>7.7198500602953644</v>
      </c>
      <c r="EG20" s="106">
        <f t="shared" si="58"/>
        <v>4.5376093971102387</v>
      </c>
      <c r="EH20" s="106">
        <f t="shared" si="58"/>
        <v>3.9476123851364022</v>
      </c>
      <c r="EI20" s="106">
        <f t="shared" si="58"/>
        <v>3.6443167891269761</v>
      </c>
      <c r="EJ20" s="106">
        <f t="shared" si="58"/>
        <v>5.7835874641609033</v>
      </c>
      <c r="EK20" s="106">
        <f t="shared" si="58"/>
        <v>4.3727884304828208</v>
      </c>
      <c r="EL20" s="106">
        <f t="shared" si="58"/>
        <v>2.5441505112974947</v>
      </c>
      <c r="EM20" s="106">
        <f t="shared" si="58"/>
        <v>2.3685368211513222</v>
      </c>
      <c r="EN20" s="106">
        <f t="shared" si="58"/>
        <v>1.4773012485822163</v>
      </c>
      <c r="EO20" s="106">
        <f t="shared" si="58"/>
        <v>1.7560288017442687</v>
      </c>
      <c r="EP20" s="106">
        <f t="shared" si="58"/>
        <v>3.0639797407623632</v>
      </c>
      <c r="EQ20" s="106">
        <f t="shared" si="58"/>
        <v>3.305007624781457</v>
      </c>
      <c r="ER20" s="106">
        <f t="shared" si="58"/>
        <v>3.1672643636527478</v>
      </c>
      <c r="ES20" s="106">
        <f t="shared" si="58"/>
        <v>2.6297604274694923</v>
      </c>
      <c r="ET20" s="106">
        <f t="shared" si="58"/>
        <v>2.0842045301547745</v>
      </c>
      <c r="EU20" s="106">
        <f t="shared" si="58"/>
        <v>2.2158914279103201</v>
      </c>
      <c r="EV20" s="106">
        <f t="shared" si="58"/>
        <v>2.4667449204173559</v>
      </c>
      <c r="EW20" s="106">
        <f t="shared" si="58"/>
        <v>2.4045949684590213</v>
      </c>
      <c r="EX20" s="106">
        <f t="shared" si="58"/>
        <v>1.7725353539750808</v>
      </c>
      <c r="EY20" s="106">
        <f t="shared" si="58"/>
        <v>0.59783970291657806</v>
      </c>
      <c r="EZ20" s="106">
        <f t="shared" si="58"/>
        <v>1.7287837088573699</v>
      </c>
      <c r="FA20" s="106">
        <f t="shared" si="58"/>
        <v>1.7023798231750271</v>
      </c>
      <c r="FB20" s="106">
        <f t="shared" si="58"/>
        <v>1.1257840362335754</v>
      </c>
      <c r="FC20" s="106">
        <f t="shared" si="58"/>
        <v>0.90255070883427513</v>
      </c>
      <c r="FD20" s="106">
        <f t="shared" si="58"/>
        <v>0.78277647774089254</v>
      </c>
      <c r="FE20" s="106">
        <f t="shared" si="58"/>
        <v>1.2481718416734482</v>
      </c>
      <c r="FF20" s="106">
        <f t="shared" si="58"/>
        <v>0.70982171508069614</v>
      </c>
      <c r="FG20" s="106">
        <f t="shared" si="58"/>
        <v>1.0705815164065129</v>
      </c>
      <c r="FH20" s="106">
        <f t="shared" si="58"/>
        <v>1.0470069043043706</v>
      </c>
      <c r="FI20" s="106">
        <f t="shared" si="58"/>
        <v>1.5774027879677139</v>
      </c>
      <c r="FJ20" s="106">
        <f t="shared" si="58"/>
        <v>1.2833218729264109</v>
      </c>
      <c r="FK20" s="106">
        <f t="shared" si="58"/>
        <v>3.455359171347733</v>
      </c>
      <c r="FL20" s="106">
        <f t="shared" si="58"/>
        <v>6.2600040900791551</v>
      </c>
      <c r="FM20" s="106">
        <f t="shared" si="58"/>
        <v>1.9684103485648796</v>
      </c>
      <c r="FN20" s="107">
        <f>(FN19-FN18)/(1+FN18/100)</f>
        <v>1.993560721103625</v>
      </c>
      <c r="FO20" s="7"/>
      <c r="FP20" s="7"/>
      <c r="FQ20" s="7"/>
      <c r="FR20" s="7"/>
      <c r="FS20" s="7"/>
      <c r="FT20" s="9"/>
      <c r="FU20" s="9"/>
      <c r="FV20" s="9"/>
      <c r="FW20" s="9"/>
      <c r="FX20" s="9"/>
      <c r="FY20" s="9"/>
      <c r="FZ20" s="9"/>
      <c r="GA20" s="9"/>
      <c r="GB20" s="9"/>
      <c r="GC20" s="8"/>
      <c r="GD20" s="8"/>
      <c r="GE20" s="8"/>
      <c r="GF20" s="8"/>
      <c r="GG20" s="9"/>
      <c r="GH20" s="9"/>
      <c r="GI20" s="9"/>
      <c r="GJ20" s="9"/>
      <c r="GK20" s="9"/>
      <c r="GL20" s="9"/>
      <c r="GM20" s="9"/>
      <c r="GN20" s="9"/>
    </row>
    <row r="21" spans="2:196" x14ac:dyDescent="0.3">
      <c r="B21" s="91" t="s">
        <v>36</v>
      </c>
      <c r="C21" s="33" t="s">
        <v>61</v>
      </c>
      <c r="D21" s="32" t="s">
        <v>62</v>
      </c>
      <c r="E21" s="32" t="s">
        <v>65</v>
      </c>
      <c r="F21" s="66">
        <f t="shared" ref="F21:AK21" si="59">F6/F4</f>
        <v>7.0447512365312353E-5</v>
      </c>
      <c r="G21" s="66">
        <f>G6/G4</f>
        <v>6.9901483309431098E-5</v>
      </c>
      <c r="H21" s="66">
        <f t="shared" si="59"/>
        <v>6.6842555007317348E-5</v>
      </c>
      <c r="I21" s="66">
        <f t="shared" si="59"/>
        <v>6.6392193600345361E-5</v>
      </c>
      <c r="J21" s="66">
        <f t="shared" si="59"/>
        <v>6.6401654681974692E-5</v>
      </c>
      <c r="K21" s="66">
        <f t="shared" si="59"/>
        <v>7.0285945621505723E-5</v>
      </c>
      <c r="L21" s="66">
        <f t="shared" si="59"/>
        <v>7.3221796470093216E-5</v>
      </c>
      <c r="M21" s="66">
        <f t="shared" si="59"/>
        <v>7.5537752846204084E-5</v>
      </c>
      <c r="N21" s="66">
        <f t="shared" si="59"/>
        <v>7.1520429682623364E-5</v>
      </c>
      <c r="O21" s="66">
        <f t="shared" si="59"/>
        <v>7.0744705303887748E-5</v>
      </c>
      <c r="P21" s="66">
        <f t="shared" si="59"/>
        <v>7.249778783650405E-5</v>
      </c>
      <c r="Q21" s="66">
        <f t="shared" si="59"/>
        <v>7.8730711696495885E-5</v>
      </c>
      <c r="R21" s="66">
        <f t="shared" si="59"/>
        <v>8.7717232431732905E-5</v>
      </c>
      <c r="S21" s="66">
        <f t="shared" si="59"/>
        <v>8.4511294505229778E-5</v>
      </c>
      <c r="T21" s="66">
        <f t="shared" si="59"/>
        <v>7.205372820169672E-5</v>
      </c>
      <c r="U21" s="66">
        <f t="shared" si="59"/>
        <v>7.2303514423903407E-5</v>
      </c>
      <c r="V21" s="66">
        <f t="shared" si="59"/>
        <v>8.0209010677220044E-5</v>
      </c>
      <c r="W21" s="66">
        <f t="shared" si="59"/>
        <v>7.7325054552309199E-5</v>
      </c>
      <c r="X21" s="66">
        <f t="shared" si="59"/>
        <v>7.3597725659425948E-5</v>
      </c>
      <c r="Y21" s="66">
        <f t="shared" si="59"/>
        <v>7.6543925911451042E-5</v>
      </c>
      <c r="Z21" s="66">
        <f t="shared" si="59"/>
        <v>7.3096827182267729E-5</v>
      </c>
      <c r="AA21" s="66">
        <f t="shared" si="59"/>
        <v>7.3887378941318055E-5</v>
      </c>
      <c r="AB21" s="66">
        <f t="shared" si="59"/>
        <v>6.9769509271804851E-5</v>
      </c>
      <c r="AC21" s="66">
        <f t="shared" si="59"/>
        <v>6.8107923205076924E-5</v>
      </c>
      <c r="AD21" s="66">
        <f t="shared" si="59"/>
        <v>7.1139306150575171E-5</v>
      </c>
      <c r="AE21" s="66">
        <f t="shared" si="59"/>
        <v>7.2903134221808991E-5</v>
      </c>
      <c r="AF21" s="66">
        <f t="shared" si="59"/>
        <v>6.8244543478043716E-5</v>
      </c>
      <c r="AG21" s="66">
        <f t="shared" si="59"/>
        <v>6.7617113909683891E-5</v>
      </c>
      <c r="AH21" s="66">
        <f t="shared" si="59"/>
        <v>7.2216043353034271E-5</v>
      </c>
      <c r="AI21" s="66">
        <f t="shared" si="59"/>
        <v>7.5045837952784225E-5</v>
      </c>
      <c r="AJ21" s="66">
        <f t="shared" si="59"/>
        <v>7.370192165605187E-5</v>
      </c>
      <c r="AK21" s="66">
        <f t="shared" si="59"/>
        <v>6.8766144820236138E-5</v>
      </c>
      <c r="AL21" s="66">
        <f t="shared" ref="AL21:BQ21" si="60">AL6/AL4</f>
        <v>6.6624135527136935E-5</v>
      </c>
      <c r="AM21" s="66">
        <f t="shared" si="60"/>
        <v>6.4442052512115645E-5</v>
      </c>
      <c r="AN21" s="66">
        <f t="shared" si="60"/>
        <v>6.7386187212008952E-5</v>
      </c>
      <c r="AO21" s="66">
        <f t="shared" si="60"/>
        <v>6.7298638417649873E-5</v>
      </c>
      <c r="AP21" s="66">
        <f t="shared" si="60"/>
        <v>6.7089321184822114E-5</v>
      </c>
      <c r="AQ21" s="66">
        <f t="shared" si="60"/>
        <v>6.8269304688195972E-5</v>
      </c>
      <c r="AR21" s="66">
        <f t="shared" si="60"/>
        <v>6.9730809541099044E-5</v>
      </c>
      <c r="AS21" s="66">
        <f t="shared" si="60"/>
        <v>6.9157712726529368E-5</v>
      </c>
      <c r="AT21" s="66">
        <f t="shared" si="60"/>
        <v>6.9262585919022829E-5</v>
      </c>
      <c r="AU21" s="66">
        <f t="shared" si="60"/>
        <v>6.8004249647038334E-5</v>
      </c>
      <c r="AV21" s="66">
        <f t="shared" si="60"/>
        <v>6.9690129997845379E-5</v>
      </c>
      <c r="AW21" s="66">
        <f t="shared" si="60"/>
        <v>6.8713222146154164E-5</v>
      </c>
      <c r="AX21" s="66">
        <f t="shared" si="60"/>
        <v>7.0003845739722057E-5</v>
      </c>
      <c r="AY21" s="66">
        <f t="shared" si="60"/>
        <v>7.3683784667826922E-5</v>
      </c>
      <c r="AZ21" s="66">
        <f t="shared" si="60"/>
        <v>7.7137345118537539E-5</v>
      </c>
      <c r="BA21" s="66">
        <f t="shared" si="60"/>
        <v>7.4513162460175422E-5</v>
      </c>
      <c r="BB21" s="66">
        <f t="shared" si="60"/>
        <v>7.6225666094668961E-5</v>
      </c>
      <c r="BC21" s="66">
        <f t="shared" si="60"/>
        <v>7.8886491159181201E-5</v>
      </c>
      <c r="BD21" s="66">
        <f t="shared" si="60"/>
        <v>8.5728460711911495E-5</v>
      </c>
      <c r="BE21" s="66">
        <f t="shared" si="60"/>
        <v>8.9444126184613383E-5</v>
      </c>
      <c r="BF21" s="66">
        <f t="shared" si="60"/>
        <v>8.8836555008010729E-5</v>
      </c>
      <c r="BG21" s="66">
        <f t="shared" si="60"/>
        <v>8.8783407951841924E-5</v>
      </c>
      <c r="BH21" s="66">
        <f t="shared" si="60"/>
        <v>1.0243986250583944E-4</v>
      </c>
      <c r="BI21" s="66">
        <f t="shared" si="60"/>
        <v>1.3355133515628856E-4</v>
      </c>
      <c r="BJ21" s="66">
        <f t="shared" si="60"/>
        <v>1.9052814603570274E-4</v>
      </c>
      <c r="BK21" s="66">
        <f t="shared" si="60"/>
        <v>2.7059060773614594E-4</v>
      </c>
      <c r="BL21" s="66">
        <f t="shared" si="60"/>
        <v>3.1079919196241705E-4</v>
      </c>
      <c r="BM21" s="66">
        <f t="shared" si="60"/>
        <v>4.2706205048027184E-4</v>
      </c>
      <c r="BN21" s="66">
        <f t="shared" si="60"/>
        <v>4.4360510628318149E-4</v>
      </c>
      <c r="BO21" s="66">
        <f t="shared" si="60"/>
        <v>4.3590656143873416E-4</v>
      </c>
      <c r="BP21" s="66">
        <f t="shared" si="60"/>
        <v>4.3147960376271568E-4</v>
      </c>
      <c r="BQ21" s="66">
        <f t="shared" si="60"/>
        <v>4.2717377644355391E-4</v>
      </c>
      <c r="BR21" s="66">
        <f t="shared" ref="BR21:CW21" si="61">BR6/BR4</f>
        <v>4.9507316949475683E-4</v>
      </c>
      <c r="BS21" s="66">
        <f t="shared" si="61"/>
        <v>5.264631312402922E-4</v>
      </c>
      <c r="BT21" s="66">
        <f t="shared" si="61"/>
        <v>4.7117096984635267E-4</v>
      </c>
      <c r="BU21" s="66">
        <f t="shared" si="61"/>
        <v>4.4785059244390959E-4</v>
      </c>
      <c r="BV21" s="66">
        <f t="shared" si="61"/>
        <v>4.3535120425446192E-4</v>
      </c>
      <c r="BW21" s="66">
        <f t="shared" si="61"/>
        <v>4.0184386947357325E-4</v>
      </c>
      <c r="BX21" s="66">
        <f t="shared" si="61"/>
        <v>3.6180958792117463E-4</v>
      </c>
      <c r="BY21" s="66">
        <f t="shared" si="61"/>
        <v>3.3254270030551075E-4</v>
      </c>
      <c r="BZ21" s="66">
        <f t="shared" si="61"/>
        <v>3.0780794625463135E-4</v>
      </c>
      <c r="CA21" s="66">
        <f t="shared" si="61"/>
        <v>3.0901185225058086E-4</v>
      </c>
      <c r="CB21" s="66">
        <f t="shared" si="61"/>
        <v>3.2474344132531581E-4</v>
      </c>
      <c r="CC21" s="66">
        <f t="shared" si="61"/>
        <v>3.4901502465131212E-4</v>
      </c>
      <c r="CD21" s="66">
        <f t="shared" si="61"/>
        <v>3.9964663407072954E-4</v>
      </c>
      <c r="CE21" s="66">
        <f t="shared" si="61"/>
        <v>4.2340108254644018E-4</v>
      </c>
      <c r="CF21" s="66">
        <f t="shared" si="61"/>
        <v>4.4002743988516086E-4</v>
      </c>
      <c r="CG21" s="66">
        <f t="shared" si="61"/>
        <v>5.3019343916463953E-4</v>
      </c>
      <c r="CH21" s="66">
        <f t="shared" si="61"/>
        <v>6.4337763644395439E-4</v>
      </c>
      <c r="CI21" s="66">
        <f t="shared" si="61"/>
        <v>8.480510186827878E-4</v>
      </c>
      <c r="CJ21" s="66">
        <f t="shared" si="61"/>
        <v>1.363676202994124E-3</v>
      </c>
      <c r="CK21" s="66">
        <f t="shared" si="61"/>
        <v>3.3082978059483952E-3</v>
      </c>
      <c r="CL21" s="66">
        <f t="shared" si="61"/>
        <v>6.8371792473522425E-3</v>
      </c>
      <c r="CM21" s="66">
        <f t="shared" si="61"/>
        <v>1.1365972811708189E-2</v>
      </c>
      <c r="CN21" s="66">
        <f t="shared" si="61"/>
        <v>1.8443110678886137E-2</v>
      </c>
      <c r="CO21" s="66">
        <f t="shared" si="61"/>
        <v>2.0154629729812131E-2</v>
      </c>
      <c r="CP21" s="66">
        <f t="shared" si="61"/>
        <v>1.9612983407028987E-2</v>
      </c>
      <c r="CQ21" s="66">
        <f t="shared" si="61"/>
        <v>2.0466611410568433E-2</v>
      </c>
      <c r="CR21" s="66">
        <f t="shared" si="61"/>
        <v>2.2159495821382935E-2</v>
      </c>
      <c r="CS21" s="66">
        <f t="shared" si="61"/>
        <v>2.2893494876069571E-2</v>
      </c>
      <c r="CT21" s="66">
        <f t="shared" si="61"/>
        <v>2.3693518245985357E-2</v>
      </c>
      <c r="CU21" s="66">
        <f t="shared" si="61"/>
        <v>2.4405225908863168E-2</v>
      </c>
      <c r="CV21" s="66">
        <f t="shared" si="61"/>
        <v>2.5193534859816093E-2</v>
      </c>
      <c r="CW21" s="66">
        <f t="shared" si="61"/>
        <v>2.6214731751781604E-2</v>
      </c>
      <c r="CX21" s="66">
        <f t="shared" ref="CX21:EC21" si="62">CX6/CX4</f>
        <v>2.6701085767743438E-2</v>
      </c>
      <c r="CY21" s="66">
        <f t="shared" si="62"/>
        <v>2.7245337129895301E-2</v>
      </c>
      <c r="CZ21" s="66">
        <f t="shared" si="62"/>
        <v>2.7082472666564637E-2</v>
      </c>
      <c r="DA21" s="66">
        <f t="shared" si="62"/>
        <v>2.7512042164492389E-2</v>
      </c>
      <c r="DB21" s="66">
        <f t="shared" si="62"/>
        <v>2.8618433434904791E-2</v>
      </c>
      <c r="DC21" s="66">
        <f t="shared" si="62"/>
        <v>3.0147410144541881E-2</v>
      </c>
      <c r="DD21" s="66">
        <f t="shared" si="62"/>
        <v>3.2714503843544795E-2</v>
      </c>
      <c r="DE21" s="66">
        <f t="shared" si="62"/>
        <v>3.4707234116990775E-2</v>
      </c>
      <c r="DF21" s="66">
        <f t="shared" si="62"/>
        <v>3.5863916263954652E-2</v>
      </c>
      <c r="DG21" s="66">
        <f t="shared" si="62"/>
        <v>3.6729389903222651E-2</v>
      </c>
      <c r="DH21" s="66">
        <f t="shared" si="62"/>
        <v>3.786205904056051E-2</v>
      </c>
      <c r="DI21" s="66">
        <f t="shared" si="62"/>
        <v>3.8348960822508181E-2</v>
      </c>
      <c r="DJ21" s="66">
        <f t="shared" si="62"/>
        <v>3.9786420009929976E-2</v>
      </c>
      <c r="DK21" s="66">
        <f t="shared" si="62"/>
        <v>4.2377388843148567E-2</v>
      </c>
      <c r="DL21" s="66">
        <f t="shared" si="62"/>
        <v>4.5546801564885588E-2</v>
      </c>
      <c r="DM21" s="66">
        <f t="shared" si="62"/>
        <v>4.8285494403051861E-2</v>
      </c>
      <c r="DN21" s="66">
        <f t="shared" si="62"/>
        <v>5.4557123850100871E-2</v>
      </c>
      <c r="DO21" s="66">
        <f t="shared" si="62"/>
        <v>6.5679526875125932E-2</v>
      </c>
      <c r="DP21" s="66">
        <f t="shared" si="62"/>
        <v>7.7120756088662146E-2</v>
      </c>
      <c r="DQ21" s="66">
        <f t="shared" si="62"/>
        <v>9.080241302304512E-2</v>
      </c>
      <c r="DR21" s="66">
        <f t="shared" si="62"/>
        <v>0.10798331271439131</v>
      </c>
      <c r="DS21" s="66">
        <f t="shared" si="62"/>
        <v>0.12356012398135742</v>
      </c>
      <c r="DT21" s="66">
        <f t="shared" si="62"/>
        <v>0.14324968446692751</v>
      </c>
      <c r="DU21" s="66">
        <f t="shared" si="62"/>
        <v>0.17353624925390565</v>
      </c>
      <c r="DV21" s="66">
        <f t="shared" si="62"/>
        <v>0.20685900380186104</v>
      </c>
      <c r="DW21" s="66">
        <f t="shared" si="62"/>
        <v>0.24386574507782768</v>
      </c>
      <c r="DX21" s="66">
        <f t="shared" si="62"/>
        <v>0.2816086593779667</v>
      </c>
      <c r="DY21" s="66">
        <f t="shared" si="62"/>
        <v>0.31272796830256766</v>
      </c>
      <c r="DZ21" s="66">
        <f t="shared" si="62"/>
        <v>0.34224948785202619</v>
      </c>
      <c r="EA21" s="66">
        <f t="shared" si="62"/>
        <v>0.36908727908480199</v>
      </c>
      <c r="EB21" s="66">
        <f t="shared" si="62"/>
        <v>0.39227309769625424</v>
      </c>
      <c r="EC21" s="66">
        <f t="shared" si="62"/>
        <v>0.41951536147133955</v>
      </c>
      <c r="ED21" s="66">
        <f t="shared" ref="ED21:FM21" si="63">ED6/ED4</f>
        <v>0.44645716303460659</v>
      </c>
      <c r="EE21" s="66">
        <f t="shared" si="63"/>
        <v>0.4842703431739509</v>
      </c>
      <c r="EF21" s="66">
        <f t="shared" si="63"/>
        <v>0.52165528755345769</v>
      </c>
      <c r="EG21" s="66">
        <f t="shared" si="63"/>
        <v>0.54532596690200585</v>
      </c>
      <c r="EH21" s="66">
        <f t="shared" si="63"/>
        <v>0.56685332231079422</v>
      </c>
      <c r="EI21" s="66">
        <f t="shared" si="63"/>
        <v>0.58751125310549057</v>
      </c>
      <c r="EJ21" s="66">
        <f t="shared" si="63"/>
        <v>0.62149048029063436</v>
      </c>
      <c r="EK21" s="66">
        <f t="shared" si="63"/>
        <v>0.64866694410933534</v>
      </c>
      <c r="EL21" s="66">
        <f t="shared" si="63"/>
        <v>0.66517000748451083</v>
      </c>
      <c r="EM21" s="66">
        <f t="shared" si="63"/>
        <v>0.68092480403503652</v>
      </c>
      <c r="EN21" s="66">
        <f t="shared" si="63"/>
        <v>0.69098411466695209</v>
      </c>
      <c r="EO21" s="66">
        <f t="shared" si="63"/>
        <v>0.70311799473598136</v>
      </c>
      <c r="EP21" s="66">
        <f t="shared" si="63"/>
        <v>0.72466138764834642</v>
      </c>
      <c r="EQ21" s="66">
        <f t="shared" si="63"/>
        <v>0.7486115017639714</v>
      </c>
      <c r="ER21" s="66">
        <f t="shared" si="63"/>
        <v>0.7723220070815473</v>
      </c>
      <c r="ES21" s="66">
        <f t="shared" si="63"/>
        <v>0.792632225596416</v>
      </c>
      <c r="ET21" s="66">
        <f t="shared" si="63"/>
        <v>0.8091523023497631</v>
      </c>
      <c r="EU21" s="66">
        <f t="shared" si="63"/>
        <v>0.82708223885627052</v>
      </c>
      <c r="EV21" s="66">
        <f t="shared" si="63"/>
        <v>0.84748424797093169</v>
      </c>
      <c r="EW21" s="66">
        <f t="shared" si="63"/>
        <v>0.86786281155612355</v>
      </c>
      <c r="EX21" s="66">
        <f t="shared" si="63"/>
        <v>0.88324598671495791</v>
      </c>
      <c r="EY21" s="66">
        <f t="shared" si="63"/>
        <v>0.88852638189795718</v>
      </c>
      <c r="EZ21" s="66">
        <f t="shared" si="63"/>
        <v>0.90388708123710892</v>
      </c>
      <c r="FA21" s="66">
        <f t="shared" si="63"/>
        <v>0.91927467253237516</v>
      </c>
      <c r="FB21" s="66">
        <f t="shared" si="63"/>
        <v>0.92962372004488314</v>
      </c>
      <c r="FC21" s="66">
        <f t="shared" si="63"/>
        <v>0.93801404551963974</v>
      </c>
      <c r="FD21" s="66">
        <f t="shared" si="63"/>
        <v>0.9453565988258732</v>
      </c>
      <c r="FE21" s="66">
        <f t="shared" si="63"/>
        <v>0.95715627369581957</v>
      </c>
      <c r="FF21" s="66">
        <f t="shared" si="63"/>
        <v>0.96395037677376982</v>
      </c>
      <c r="FG21" s="66">
        <f t="shared" si="63"/>
        <v>0.97427025133484069</v>
      </c>
      <c r="FH21" s="66">
        <f t="shared" si="63"/>
        <v>0.98447092813290005</v>
      </c>
      <c r="FI21" s="66">
        <f t="shared" si="63"/>
        <v>1</v>
      </c>
      <c r="FJ21" s="66">
        <f t="shared" si="63"/>
        <v>1.0128332187292641</v>
      </c>
      <c r="FK21" s="66">
        <f t="shared" si="63"/>
        <v>1.0478302442430822</v>
      </c>
      <c r="FL21" s="66">
        <f t="shared" si="63"/>
        <v>1.1134244603897856</v>
      </c>
      <c r="FM21" s="66">
        <f t="shared" si="63"/>
        <v>1.1353412226915507</v>
      </c>
      <c r="FN21" s="110">
        <f>FN6/FN4</f>
        <v>1.1579749393576271</v>
      </c>
      <c r="FO21" s="7"/>
      <c r="FP21" s="7"/>
      <c r="FQ21" s="7"/>
      <c r="FR21" s="7"/>
      <c r="FS21" s="7"/>
      <c r="FT21" s="9"/>
      <c r="FU21" s="9"/>
      <c r="FV21" s="9"/>
      <c r="FW21" s="9"/>
      <c r="FX21" s="9"/>
      <c r="FY21" s="9"/>
      <c r="FZ21" s="9"/>
      <c r="GA21" s="9"/>
      <c r="GB21" s="9"/>
      <c r="GC21" s="8"/>
      <c r="GD21" s="8"/>
      <c r="GE21" s="8"/>
      <c r="GF21" s="8"/>
      <c r="GG21" s="9"/>
      <c r="GH21" s="9"/>
      <c r="GI21" s="9"/>
      <c r="GJ21" s="9"/>
      <c r="GK21" s="9"/>
      <c r="GL21" s="9"/>
      <c r="GM21" s="9"/>
      <c r="GN21" s="9"/>
    </row>
    <row r="22" spans="2:196" ht="15.6" x14ac:dyDescent="0.35">
      <c r="B22" s="88" t="s">
        <v>38</v>
      </c>
      <c r="C22" s="25" t="s">
        <v>37</v>
      </c>
      <c r="D22" s="26" t="s">
        <v>11</v>
      </c>
      <c r="E22" s="26" t="s">
        <v>118</v>
      </c>
      <c r="F22" s="22"/>
      <c r="G22" s="106">
        <f>G13*G6/F7</f>
        <v>4.3877752751210943</v>
      </c>
      <c r="H22" s="106">
        <f t="shared" ref="H22:AL22" si="64">H13*H6/G7</f>
        <v>5.4323851428056074</v>
      </c>
      <c r="I22" s="106">
        <f t="shared" si="64"/>
        <v>5.3390796677513332</v>
      </c>
      <c r="J22" s="106">
        <f t="shared" si="64"/>
        <v>5.549066662392252</v>
      </c>
      <c r="K22" s="106">
        <f t="shared" si="64"/>
        <v>4.9093600389093872</v>
      </c>
      <c r="L22" s="106">
        <f t="shared" si="64"/>
        <v>4.6122435100724406</v>
      </c>
      <c r="M22" s="106">
        <f t="shared" si="64"/>
        <v>3.7514064082411198</v>
      </c>
      <c r="N22" s="106">
        <f t="shared" si="64"/>
        <v>4.3298549961020782</v>
      </c>
      <c r="O22" s="106">
        <f t="shared" si="64"/>
        <v>4.8746844778951122</v>
      </c>
      <c r="P22" s="106">
        <f t="shared" si="64"/>
        <v>4.5333024422227108</v>
      </c>
      <c r="Q22" s="106">
        <f t="shared" si="64"/>
        <v>4.4816986636779701</v>
      </c>
      <c r="R22" s="106">
        <f t="shared" si="64"/>
        <v>4.4004529468819182</v>
      </c>
      <c r="S22" s="106">
        <f t="shared" si="64"/>
        <v>4.6861865666610507</v>
      </c>
      <c r="T22" s="106">
        <f t="shared" si="64"/>
        <v>4.8036655724047961</v>
      </c>
      <c r="U22" s="106">
        <f t="shared" si="64"/>
        <v>4.7455686450002208</v>
      </c>
      <c r="V22" s="106">
        <f t="shared" si="64"/>
        <v>4.35430141923647</v>
      </c>
      <c r="W22" s="106">
        <f t="shared" si="64"/>
        <v>4.6343332058641629</v>
      </c>
      <c r="X22" s="106">
        <f t="shared" si="64"/>
        <v>4.5035088638394551</v>
      </c>
      <c r="Y22" s="106">
        <f t="shared" si="64"/>
        <v>4.463460344041656</v>
      </c>
      <c r="Z22" s="106">
        <f t="shared" si="64"/>
        <v>5.0541960071799901</v>
      </c>
      <c r="AA22" s="106">
        <f t="shared" si="64"/>
        <v>4.8105831697936923</v>
      </c>
      <c r="AB22" s="106">
        <f t="shared" si="64"/>
        <v>4.3395373742801739</v>
      </c>
      <c r="AC22" s="106">
        <f t="shared" si="64"/>
        <v>4.3504530738884721</v>
      </c>
      <c r="AD22" s="106">
        <f t="shared" si="64"/>
        <v>4.3604493384074638</v>
      </c>
      <c r="AE22" s="106">
        <f t="shared" si="64"/>
        <v>4.5021157848269242</v>
      </c>
      <c r="AF22" s="106">
        <f t="shared" si="64"/>
        <v>4.6972585163310647</v>
      </c>
      <c r="AG22" s="106">
        <f t="shared" si="64"/>
        <v>4.714213530708987</v>
      </c>
      <c r="AH22" s="106">
        <f t="shared" si="64"/>
        <v>4.7987344457249383</v>
      </c>
      <c r="AI22" s="106">
        <f t="shared" si="64"/>
        <v>4.2918060624021832</v>
      </c>
      <c r="AJ22" s="106">
        <f t="shared" si="64"/>
        <v>4.2856410527031255</v>
      </c>
      <c r="AK22" s="106">
        <f t="shared" si="64"/>
        <v>4.2922091673373455</v>
      </c>
      <c r="AL22" s="106">
        <f t="shared" si="64"/>
        <v>4.0851050109220317</v>
      </c>
      <c r="AM22" s="106">
        <f t="shared" ref="AM22:BR22" si="65">AM13*AM6/AL7</f>
        <v>4.0419202089095752</v>
      </c>
      <c r="AN22" s="106">
        <f t="shared" si="65"/>
        <v>4.1649182411064958</v>
      </c>
      <c r="AO22" s="106">
        <f t="shared" si="65"/>
        <v>4.2498867107044296</v>
      </c>
      <c r="AP22" s="106">
        <f t="shared" si="65"/>
        <v>4.170757424086009</v>
      </c>
      <c r="AQ22" s="106">
        <f t="shared" si="65"/>
        <v>3.8287511036352226</v>
      </c>
      <c r="AR22" s="106">
        <f t="shared" si="65"/>
        <v>3.9198230763126745</v>
      </c>
      <c r="AS22" s="106">
        <f t="shared" si="65"/>
        <v>3.775000240963422</v>
      </c>
      <c r="AT22" s="106">
        <f t="shared" si="65"/>
        <v>3.7792032264422386</v>
      </c>
      <c r="AU22" s="106">
        <f t="shared" si="65"/>
        <v>3.9411483192450092</v>
      </c>
      <c r="AV22" s="106">
        <f t="shared" si="65"/>
        <v>3.7527674112429072</v>
      </c>
      <c r="AW22" s="106">
        <f t="shared" si="65"/>
        <v>3.804423125493547</v>
      </c>
      <c r="AX22" s="106">
        <f t="shared" si="65"/>
        <v>3.7861726777457467</v>
      </c>
      <c r="AY22" s="106">
        <f t="shared" si="65"/>
        <v>3.6509602505056544</v>
      </c>
      <c r="AZ22" s="106">
        <f t="shared" si="65"/>
        <v>3.1298417441716881</v>
      </c>
      <c r="BA22" s="106">
        <f t="shared" si="65"/>
        <v>3.1957675482700258</v>
      </c>
      <c r="BB22" s="106">
        <f t="shared" si="65"/>
        <v>3.0507372853690273</v>
      </c>
      <c r="BC22" s="106">
        <f t="shared" si="65"/>
        <v>3.211909429253093</v>
      </c>
      <c r="BD22" s="106">
        <f t="shared" si="65"/>
        <v>3.0955806413720302</v>
      </c>
      <c r="BE22" s="106">
        <f t="shared" si="65"/>
        <v>3.1283338294194132</v>
      </c>
      <c r="BF22" s="106">
        <f t="shared" si="65"/>
        <v>3.2285232888228581</v>
      </c>
      <c r="BG22" s="106">
        <f t="shared" si="65"/>
        <v>3.0498529511794881</v>
      </c>
      <c r="BH22" s="106">
        <f t="shared" si="65"/>
        <v>3.1980978190876708</v>
      </c>
      <c r="BI22" s="106">
        <f t="shared" si="65"/>
        <v>2.9946790044361871</v>
      </c>
      <c r="BJ22" s="106">
        <f t="shared" si="65"/>
        <v>5.0237606943967004</v>
      </c>
      <c r="BK22" s="106">
        <f t="shared" si="65"/>
        <v>3.7468989442175284</v>
      </c>
      <c r="BL22" s="106">
        <f t="shared" si="65"/>
        <v>4.7702681051555702</v>
      </c>
      <c r="BM22" s="106">
        <f t="shared" si="65"/>
        <v>3.8876805307054263</v>
      </c>
      <c r="BN22" s="106">
        <f t="shared" si="65"/>
        <v>2.3937508472782749</v>
      </c>
      <c r="BO22" s="106">
        <f t="shared" si="65"/>
        <v>2.6550301499464388</v>
      </c>
      <c r="BP22" s="106">
        <f t="shared" si="65"/>
        <v>2.7441909224855672</v>
      </c>
      <c r="BQ22" s="106">
        <f t="shared" si="65"/>
        <v>2.3231832740302334</v>
      </c>
      <c r="BR22" s="106">
        <f t="shared" si="65"/>
        <v>1.8772261403956381</v>
      </c>
      <c r="BS22" s="106">
        <f t="shared" ref="BS22:CX22" si="66">BS13*BS6/BR7</f>
        <v>1.9304730297773949</v>
      </c>
      <c r="BT22" s="106">
        <f t="shared" si="66"/>
        <v>2.7487465513047726</v>
      </c>
      <c r="BU22" s="106">
        <f t="shared" si="66"/>
        <v>3.474753868002137</v>
      </c>
      <c r="BV22" s="106">
        <f t="shared" si="66"/>
        <v>2.7362292438370197</v>
      </c>
      <c r="BW22" s="106">
        <f t="shared" si="66"/>
        <v>2.6988422413021498</v>
      </c>
      <c r="BX22" s="106">
        <f t="shared" si="66"/>
        <v>2.682115529360988</v>
      </c>
      <c r="BY22" s="106">
        <f t="shared" si="66"/>
        <v>3.2162028776161251</v>
      </c>
      <c r="BZ22" s="106">
        <f t="shared" si="66"/>
        <v>5.68809819047459</v>
      </c>
      <c r="CA22" s="106">
        <f t="shared" si="66"/>
        <v>3.6866416429537883</v>
      </c>
      <c r="CB22" s="106">
        <f t="shared" si="66"/>
        <v>3.5539702327525662</v>
      </c>
      <c r="CC22" s="106">
        <f t="shared" si="66"/>
        <v>3.6660923529262948</v>
      </c>
      <c r="CD22" s="106">
        <f t="shared" si="66"/>
        <v>3.9520922078967549</v>
      </c>
      <c r="CE22" s="106">
        <f t="shared" si="66"/>
        <v>4.1809662928647189</v>
      </c>
      <c r="CF22" s="106">
        <f t="shared" si="66"/>
        <v>3.620732184799206</v>
      </c>
      <c r="CG22" s="106">
        <f t="shared" si="66"/>
        <v>4.336427030206548</v>
      </c>
      <c r="CH22" s="106">
        <f t="shared" si="66"/>
        <v>4.7878966328023065</v>
      </c>
      <c r="CI22" s="106">
        <f t="shared" si="66"/>
        <v>5.0329184595489123</v>
      </c>
      <c r="CJ22" s="106">
        <f t="shared" si="66"/>
        <v>1.1206106550651274</v>
      </c>
      <c r="CK22" s="106">
        <f t="shared" si="66"/>
        <v>1.7883951237201847</v>
      </c>
      <c r="CL22" s="106">
        <f t="shared" si="66"/>
        <v>1.735605600520961</v>
      </c>
      <c r="CM22" s="106">
        <f t="shared" si="66"/>
        <v>5.7102527917258161</v>
      </c>
      <c r="CN22" s="106">
        <f t="shared" si="66"/>
        <v>3.0567920671773798</v>
      </c>
      <c r="CO22" s="106">
        <f t="shared" si="66"/>
        <v>4.0444049746208108</v>
      </c>
      <c r="CP22" s="106">
        <f t="shared" si="66"/>
        <v>3.9433926789591704</v>
      </c>
      <c r="CQ22" s="106">
        <f t="shared" si="66"/>
        <v>3.6348737323901084</v>
      </c>
      <c r="CR22" s="106">
        <f t="shared" si="66"/>
        <v>4.0525501804175406</v>
      </c>
      <c r="CS22" s="106">
        <f t="shared" si="66"/>
        <v>3.6726389666799206</v>
      </c>
      <c r="CT22" s="106">
        <f t="shared" si="66"/>
        <v>3.6259397875577219</v>
      </c>
      <c r="CU22" s="106">
        <f t="shared" si="66"/>
        <v>2.9752134671552755</v>
      </c>
      <c r="CV22" s="106">
        <f t="shared" si="66"/>
        <v>4.3856891902212949</v>
      </c>
      <c r="CW22" s="106">
        <f t="shared" si="66"/>
        <v>3.8183014754495037</v>
      </c>
      <c r="CX22" s="106">
        <f t="shared" si="66"/>
        <v>3.4182199712425949</v>
      </c>
      <c r="CY22" s="106">
        <f t="shared" ref="CY22:ED22" si="67">CY13*CY6/CX7</f>
        <v>3.593622755002353</v>
      </c>
      <c r="CZ22" s="106">
        <f t="shared" si="67"/>
        <v>3.6088048308794267</v>
      </c>
      <c r="DA22" s="106">
        <f t="shared" si="67"/>
        <v>3.3972646807683997</v>
      </c>
      <c r="DB22" s="106">
        <f t="shared" si="67"/>
        <v>3.5252012941914743</v>
      </c>
      <c r="DC22" s="106">
        <f t="shared" si="67"/>
        <v>3.3731968852474803</v>
      </c>
      <c r="DD22" s="106">
        <f t="shared" si="67"/>
        <v>3.1379962493187792</v>
      </c>
      <c r="DE22" s="106">
        <f t="shared" si="67"/>
        <v>1.2970715296164235</v>
      </c>
      <c r="DF22" s="106">
        <f t="shared" si="67"/>
        <v>2.5383751829639976</v>
      </c>
      <c r="DG22" s="106">
        <f t="shared" si="67"/>
        <v>2.6927015256283977</v>
      </c>
      <c r="DH22" s="106">
        <f t="shared" si="67"/>
        <v>2.5587101307473534</v>
      </c>
      <c r="DI22" s="106">
        <f t="shared" si="67"/>
        <v>3.990388427505914</v>
      </c>
      <c r="DJ22" s="106">
        <f t="shared" si="67"/>
        <v>3.959908940810466</v>
      </c>
      <c r="DK22" s="106">
        <f t="shared" si="67"/>
        <v>4.109847604017375</v>
      </c>
      <c r="DL22" s="106">
        <f t="shared" si="67"/>
        <v>4.4806877090019457</v>
      </c>
      <c r="DM22" s="106">
        <f t="shared" si="67"/>
        <v>4.5218116449170047</v>
      </c>
      <c r="DN22" s="106">
        <f t="shared" si="67"/>
        <v>4.8183375301054427</v>
      </c>
      <c r="DO22" s="106">
        <f t="shared" si="67"/>
        <v>5.6354366671143117</v>
      </c>
      <c r="DP22" s="106">
        <f t="shared" si="67"/>
        <v>6.6063753178592268</v>
      </c>
      <c r="DQ22" s="106">
        <f t="shared" si="67"/>
        <v>7.2557706568910936</v>
      </c>
      <c r="DR22" s="106">
        <f t="shared" si="67"/>
        <v>7.6828212622070282</v>
      </c>
      <c r="DS22" s="106">
        <f t="shared" si="67"/>
        <v>8.9480559065434058</v>
      </c>
      <c r="DT22" s="106">
        <f t="shared" si="67"/>
        <v>8.5213422774402119</v>
      </c>
      <c r="DU22" s="106">
        <f t="shared" si="67"/>
        <v>9.2681724687139422</v>
      </c>
      <c r="DV22" s="106">
        <f t="shared" si="67"/>
        <v>10.730431582726107</v>
      </c>
      <c r="DW22" s="106">
        <f t="shared" si="67"/>
        <v>13.016784280510054</v>
      </c>
      <c r="DX22" s="106">
        <f t="shared" si="67"/>
        <v>14.151276017377874</v>
      </c>
      <c r="DY22" s="106">
        <f t="shared" si="67"/>
        <v>13.502170830100635</v>
      </c>
      <c r="DZ22" s="106">
        <f t="shared" si="67"/>
        <v>12.451017773040096</v>
      </c>
      <c r="EA22" s="106">
        <f t="shared" si="67"/>
        <v>11.7768683500506</v>
      </c>
      <c r="EB22" s="106">
        <f t="shared" si="67"/>
        <v>9.8957419713352781</v>
      </c>
      <c r="EC22" s="106">
        <f t="shared" si="67"/>
        <v>10.106958657310953</v>
      </c>
      <c r="ED22" s="106">
        <f t="shared" si="67"/>
        <v>10.76951296239589</v>
      </c>
      <c r="EE22" s="106">
        <f t="shared" ref="EE22:FN22" si="68">EE13*EE6/ED7</f>
        <v>11.626440532206423</v>
      </c>
      <c r="EF22" s="106">
        <f t="shared" si="68"/>
        <v>12.747483925380838</v>
      </c>
      <c r="EG22" s="106">
        <f t="shared" si="68"/>
        <v>12.733624675266292</v>
      </c>
      <c r="EH22" s="106">
        <f t="shared" si="68"/>
        <v>12.073409373033243</v>
      </c>
      <c r="EI22" s="106">
        <f t="shared" si="68"/>
        <v>10.108352621337193</v>
      </c>
      <c r="EJ22" s="106">
        <f t="shared" si="68"/>
        <v>10.041070106141557</v>
      </c>
      <c r="EK22" s="106">
        <f t="shared" si="68"/>
        <v>9.770523742724901</v>
      </c>
      <c r="EL22" s="106">
        <f t="shared" si="68"/>
        <v>7.9995844690115394</v>
      </c>
      <c r="EM22" s="106">
        <f t="shared" si="68"/>
        <v>6.9780972419600982</v>
      </c>
      <c r="EN22" s="106">
        <f t="shared" si="68"/>
        <v>5.7983216198485037</v>
      </c>
      <c r="EO22" s="106">
        <f t="shared" si="68"/>
        <v>5.7033141528794786</v>
      </c>
      <c r="EP22" s="106">
        <f t="shared" si="68"/>
        <v>5.8007658713890748</v>
      </c>
      <c r="EQ22" s="106">
        <f t="shared" si="68"/>
        <v>5.1547065526800697</v>
      </c>
      <c r="ER22" s="106">
        <f t="shared" si="68"/>
        <v>4.7745921746724456</v>
      </c>
      <c r="ES22" s="106">
        <f t="shared" si="68"/>
        <v>4.556325305810943</v>
      </c>
      <c r="ET22" s="106">
        <f t="shared" si="68"/>
        <v>4.4192594388564297</v>
      </c>
      <c r="EU22" s="106">
        <f t="shared" si="68"/>
        <v>4.3121312937136862</v>
      </c>
      <c r="EV22" s="106">
        <f t="shared" si="68"/>
        <v>4.5987948075887868</v>
      </c>
      <c r="EW22" s="106">
        <f t="shared" si="68"/>
        <v>4.800681613616347</v>
      </c>
      <c r="EX22" s="106">
        <f t="shared" si="68"/>
        <v>4.008434028652597</v>
      </c>
      <c r="EY22" s="106">
        <f t="shared" si="68"/>
        <v>3.782122123871098</v>
      </c>
      <c r="EZ22" s="106">
        <f t="shared" si="68"/>
        <v>3.9684895769622006</v>
      </c>
      <c r="FA22" s="106">
        <f t="shared" si="68"/>
        <v>4.2187067299604033</v>
      </c>
      <c r="FB22" s="106">
        <f t="shared" si="68"/>
        <v>3.7862633695157011</v>
      </c>
      <c r="FC22" s="106">
        <f t="shared" si="68"/>
        <v>3.5211496337351815</v>
      </c>
      <c r="FD22" s="106">
        <f t="shared" si="68"/>
        <v>3.0935245703230536</v>
      </c>
      <c r="FE22" s="106">
        <f t="shared" si="68"/>
        <v>2.9666950086933541</v>
      </c>
      <c r="FF22" s="106">
        <f t="shared" si="68"/>
        <v>2.8212740120573105</v>
      </c>
      <c r="FG22" s="106">
        <f t="shared" si="68"/>
        <v>2.7441419252257879</v>
      </c>
      <c r="FH22" s="106">
        <f t="shared" si="68"/>
        <v>2.4965798432922832</v>
      </c>
      <c r="FI22" s="106">
        <f t="shared" si="68"/>
        <v>2.35188401839924</v>
      </c>
      <c r="FJ22" s="106">
        <f t="shared" si="68"/>
        <v>2.4312873149874239</v>
      </c>
      <c r="FK22" s="106">
        <f t="shared" si="68"/>
        <v>3.0490968944693044</v>
      </c>
      <c r="FL22" s="106">
        <f t="shared" si="68"/>
        <v>2.7903820824728105</v>
      </c>
      <c r="FM22" s="106">
        <f t="shared" si="68"/>
        <v>2.9923720576801354</v>
      </c>
      <c r="FN22" s="107">
        <f t="shared" si="68"/>
        <v>2.8920896595868446</v>
      </c>
      <c r="FO22" s="7"/>
      <c r="FP22" s="7"/>
      <c r="FQ22" s="7"/>
      <c r="FR22" s="7"/>
      <c r="FS22" s="7"/>
      <c r="FT22" s="9"/>
      <c r="FU22" s="9"/>
      <c r="FV22" s="9"/>
      <c r="FW22" s="9"/>
      <c r="FX22" s="9"/>
      <c r="FY22" s="9"/>
      <c r="FZ22" s="9"/>
      <c r="GA22" s="9"/>
      <c r="GB22" s="9"/>
      <c r="GC22" s="8"/>
      <c r="GD22" s="8"/>
      <c r="GE22" s="8"/>
      <c r="GF22" s="8"/>
      <c r="GG22" s="9"/>
      <c r="GH22" s="9"/>
      <c r="GI22" s="9"/>
      <c r="GJ22" s="9"/>
      <c r="GK22" s="9"/>
      <c r="GL22" s="9"/>
      <c r="GM22" s="9"/>
      <c r="GN22" s="9"/>
    </row>
    <row r="23" spans="2:196" x14ac:dyDescent="0.3">
      <c r="B23" s="104" t="s">
        <v>40</v>
      </c>
      <c r="C23" s="36" t="s">
        <v>39</v>
      </c>
      <c r="D23" s="35" t="s">
        <v>63</v>
      </c>
      <c r="E23" s="35" t="s">
        <v>66</v>
      </c>
      <c r="F23" s="64"/>
      <c r="G23" s="64">
        <f>G22-G19</f>
        <v>3.1891052179322936</v>
      </c>
      <c r="H23" s="64">
        <f t="shared" ref="H23:AL23" si="69">H22-H19</f>
        <v>6.847456318012898</v>
      </c>
      <c r="I23" s="64">
        <f t="shared" si="69"/>
        <v>5.1282773522692073</v>
      </c>
      <c r="J23" s="64">
        <f t="shared" si="69"/>
        <v>-1.3160282261963889</v>
      </c>
      <c r="K23" s="64">
        <f t="shared" si="69"/>
        <v>-1.6077191486095384</v>
      </c>
      <c r="L23" s="64">
        <f t="shared" si="69"/>
        <v>8.598163950063741</v>
      </c>
      <c r="M23" s="64">
        <f t="shared" si="69"/>
        <v>-1.740529912905513</v>
      </c>
      <c r="N23" s="64">
        <f t="shared" si="69"/>
        <v>8.0095276689537087</v>
      </c>
      <c r="O23" s="64">
        <f t="shared" si="69"/>
        <v>2.642414377724065</v>
      </c>
      <c r="P23" s="64">
        <f t="shared" si="69"/>
        <v>3.7102659211911986</v>
      </c>
      <c r="Q23" s="64">
        <f t="shared" si="69"/>
        <v>-2.3902285060564497</v>
      </c>
      <c r="R23" s="64">
        <f t="shared" si="69"/>
        <v>-7.0765678679611703</v>
      </c>
      <c r="S23" s="64">
        <f t="shared" si="69"/>
        <v>2.8221291019499537</v>
      </c>
      <c r="T23" s="64">
        <f t="shared" si="69"/>
        <v>18.842556841138169</v>
      </c>
      <c r="U23" s="64">
        <f t="shared" si="69"/>
        <v>6.3017151200650776</v>
      </c>
      <c r="V23" s="64">
        <f t="shared" si="69"/>
        <v>-8.2780612826818363</v>
      </c>
      <c r="W23" s="64">
        <f t="shared" si="69"/>
        <v>5.1182072449589953</v>
      </c>
      <c r="X23" s="64">
        <f t="shared" si="69"/>
        <v>8.5090041455738756</v>
      </c>
      <c r="Y23" s="64">
        <f t="shared" si="69"/>
        <v>-1.8262772503865046</v>
      </c>
      <c r="Z23" s="64">
        <f t="shared" si="69"/>
        <v>6.5565235259928576</v>
      </c>
      <c r="AA23" s="64">
        <f t="shared" si="69"/>
        <v>1.6642305932166512</v>
      </c>
      <c r="AB23" s="64">
        <f t="shared" si="69"/>
        <v>8.3692418855624489</v>
      </c>
      <c r="AC23" s="64">
        <f t="shared" si="69"/>
        <v>7.5090015086776916</v>
      </c>
      <c r="AD23" s="64">
        <f t="shared" si="69"/>
        <v>-2.635200349066432</v>
      </c>
      <c r="AE23" s="64">
        <f t="shared" si="69"/>
        <v>-1.1001215256125807</v>
      </c>
      <c r="AF23" s="64">
        <f t="shared" si="69"/>
        <v>8.1790859159704734</v>
      </c>
      <c r="AG23" s="64">
        <f t="shared" si="69"/>
        <v>5.4446376569968518</v>
      </c>
      <c r="AH23" s="64">
        <f t="shared" si="69"/>
        <v>0.70229450538224025</v>
      </c>
      <c r="AI23" s="64">
        <f t="shared" si="69"/>
        <v>-0.63906275443553362</v>
      </c>
      <c r="AJ23" s="64">
        <f t="shared" si="69"/>
        <v>4.1968483532200294</v>
      </c>
      <c r="AK23" s="64">
        <f t="shared" si="69"/>
        <v>10.296074418349004</v>
      </c>
      <c r="AL23" s="64">
        <f t="shared" si="69"/>
        <v>5.0619948377320076</v>
      </c>
      <c r="AM23" s="64">
        <f t="shared" ref="AM23:BR23" si="70">AM22-AM19</f>
        <v>6.091017083643294</v>
      </c>
      <c r="AN23" s="64">
        <f t="shared" si="70"/>
        <v>-1.8614636609059305</v>
      </c>
      <c r="AO23" s="64">
        <f t="shared" si="70"/>
        <v>2.3797081737385906</v>
      </c>
      <c r="AP23" s="64">
        <f t="shared" si="70"/>
        <v>3.7510626432393597</v>
      </c>
      <c r="AQ23" s="64">
        <f t="shared" si="70"/>
        <v>1.7207861492076901</v>
      </c>
      <c r="AR23" s="64">
        <f t="shared" si="70"/>
        <v>0.12393729078310445</v>
      </c>
      <c r="AS23" s="64">
        <f t="shared" si="70"/>
        <v>1.2598568310828995</v>
      </c>
      <c r="AT23" s="64">
        <f t="shared" si="70"/>
        <v>1.5743687684040095</v>
      </c>
      <c r="AU23" s="64">
        <f t="shared" si="70"/>
        <v>3.3874628532684739</v>
      </c>
      <c r="AV23" s="64">
        <f t="shared" si="70"/>
        <v>-0.57350639218931176</v>
      </c>
      <c r="AW23" s="64">
        <f t="shared" si="70"/>
        <v>2.7821513727153517</v>
      </c>
      <c r="AX23" s="64">
        <f t="shared" si="70"/>
        <v>-1.1453482883093691</v>
      </c>
      <c r="AY23" s="64">
        <f t="shared" si="70"/>
        <v>-6.0228311688358875</v>
      </c>
      <c r="AZ23" s="64">
        <f t="shared" si="70"/>
        <v>-4.3234146364918384</v>
      </c>
      <c r="BA23" s="64">
        <f t="shared" si="70"/>
        <v>3.7255394491750957</v>
      </c>
      <c r="BB23" s="64">
        <f t="shared" si="70"/>
        <v>-0.96683720747175395</v>
      </c>
      <c r="BC23" s="64">
        <f t="shared" si="70"/>
        <v>-1.2733989808332158</v>
      </c>
      <c r="BD23" s="64">
        <f t="shared" si="70"/>
        <v>-7.9851980394317055</v>
      </c>
      <c r="BE23" s="64">
        <f t="shared" si="70"/>
        <v>-2.120297093833845</v>
      </c>
      <c r="BF23" s="64">
        <f t="shared" si="70"/>
        <v>-1.2662082821281881</v>
      </c>
      <c r="BG23" s="64">
        <f t="shared" si="70"/>
        <v>8.5218762774497669</v>
      </c>
      <c r="BH23" s="64">
        <f t="shared" si="70"/>
        <v>-7.9841156283735355</v>
      </c>
      <c r="BI23" s="64">
        <f t="shared" si="70"/>
        <v>-39.494399545042569</v>
      </c>
      <c r="BJ23" s="64">
        <f t="shared" si="70"/>
        <v>-37.909515142228834</v>
      </c>
      <c r="BK23" s="64">
        <f t="shared" si="70"/>
        <v>-33.707562361770549</v>
      </c>
      <c r="BL23" s="64">
        <f t="shared" si="70"/>
        <v>-3.5972703345732304</v>
      </c>
      <c r="BM23" s="64">
        <f t="shared" si="70"/>
        <v>-37.208898986446926</v>
      </c>
      <c r="BN23" s="64">
        <f t="shared" si="70"/>
        <v>1.5558846379279352</v>
      </c>
      <c r="BO23" s="64">
        <f t="shared" si="70"/>
        <v>-3.9069723570518629</v>
      </c>
      <c r="BP23" s="64">
        <f t="shared" si="70"/>
        <v>-5.4416811478908897</v>
      </c>
      <c r="BQ23" s="64">
        <f t="shared" si="70"/>
        <v>0.63369276511879002</v>
      </c>
      <c r="BR23" s="64">
        <f t="shared" si="70"/>
        <v>-22.013863122615437</v>
      </c>
      <c r="BS23" s="64">
        <f t="shared" ref="BS23:CX23" si="71">BS22-BS19</f>
        <v>-5.2728298147618125</v>
      </c>
      <c r="BT23" s="64">
        <f t="shared" si="71"/>
        <v>14.911572948735262</v>
      </c>
      <c r="BU23" s="64">
        <f t="shared" si="71"/>
        <v>2.413104075467821</v>
      </c>
      <c r="BV23" s="64">
        <f t="shared" si="71"/>
        <v>0.66729434449146607</v>
      </c>
      <c r="BW23" s="64">
        <f t="shared" si="71"/>
        <v>14.726018495692898</v>
      </c>
      <c r="BX23" s="64">
        <f t="shared" si="71"/>
        <v>13.570987281405197</v>
      </c>
      <c r="BY23" s="64">
        <f t="shared" si="71"/>
        <v>9.3506707203430448</v>
      </c>
      <c r="BZ23" s="64">
        <f t="shared" si="71"/>
        <v>14.21976989513448</v>
      </c>
      <c r="CA23" s="64">
        <f t="shared" si="71"/>
        <v>3.5540706576119243</v>
      </c>
      <c r="CB23" s="64">
        <f t="shared" si="71"/>
        <v>-7.2445019670739113</v>
      </c>
      <c r="CC23" s="64">
        <f t="shared" si="71"/>
        <v>9.4530626921485172E-3</v>
      </c>
      <c r="CD23" s="64">
        <f t="shared" si="71"/>
        <v>-21.935281484382859</v>
      </c>
      <c r="CE23" s="64">
        <f t="shared" si="71"/>
        <v>-4.7876474403804323</v>
      </c>
      <c r="CF23" s="64">
        <f t="shared" si="71"/>
        <v>-6.8096514735579383</v>
      </c>
      <c r="CG23" s="64">
        <f t="shared" si="71"/>
        <v>-14.130265184067827</v>
      </c>
      <c r="CH23" s="64">
        <f t="shared" si="71"/>
        <v>-14.612290296655717</v>
      </c>
      <c r="CI23" s="64">
        <f t="shared" si="71"/>
        <v>-19.546542327653036</v>
      </c>
      <c r="CJ23" s="64">
        <f t="shared" si="71"/>
        <v>-35.215044241942309</v>
      </c>
      <c r="CK23" s="64">
        <f t="shared" si="71"/>
        <v>-93.871927113811964</v>
      </c>
      <c r="CL23" s="64">
        <f t="shared" si="71"/>
        <v>-83.712026831096409</v>
      </c>
      <c r="CM23" s="64">
        <f t="shared" si="71"/>
        <v>-118.51789267975214</v>
      </c>
      <c r="CN23" s="64">
        <f t="shared" si="71"/>
        <v>-90.390964511636341</v>
      </c>
      <c r="CO23" s="64">
        <f t="shared" si="71"/>
        <v>-13.684727159908761</v>
      </c>
      <c r="CP23" s="64">
        <f t="shared" si="71"/>
        <v>-1.7275884504212073</v>
      </c>
      <c r="CQ23" s="64">
        <f t="shared" si="71"/>
        <v>-9.4924799294461515</v>
      </c>
      <c r="CR23" s="64">
        <f t="shared" si="71"/>
        <v>-14.701738166656021</v>
      </c>
      <c r="CS23" s="64">
        <f t="shared" si="71"/>
        <v>-4.5488023896772081</v>
      </c>
      <c r="CT23" s="64">
        <f t="shared" si="71"/>
        <v>-7.4759420731216837</v>
      </c>
      <c r="CU23" s="64">
        <f t="shared" si="71"/>
        <v>-3.938255664582857</v>
      </c>
      <c r="CV23" s="64">
        <f t="shared" si="71"/>
        <v>-6.0431690865436627</v>
      </c>
      <c r="CW23" s="64">
        <f t="shared" si="71"/>
        <v>-5.4062134836559395</v>
      </c>
      <c r="CX23" s="64">
        <f t="shared" si="71"/>
        <v>-4.2658167466016508</v>
      </c>
      <c r="CY23" s="64">
        <f t="shared" ref="CY23:ED23" si="72">CY22-CY19</f>
        <v>-4.5074142457065873</v>
      </c>
      <c r="CZ23" s="64">
        <f t="shared" si="72"/>
        <v>-2.8675712952791548</v>
      </c>
      <c r="DA23" s="64">
        <f t="shared" si="72"/>
        <v>-6.0177744890637452</v>
      </c>
      <c r="DB23" s="64">
        <f t="shared" si="72"/>
        <v>-9.3038886043249729</v>
      </c>
      <c r="DC23" s="64">
        <f t="shared" si="72"/>
        <v>-9.3241181459735074</v>
      </c>
      <c r="DD23" s="64">
        <f t="shared" si="72"/>
        <v>-12.123434302042845</v>
      </c>
      <c r="DE23" s="64">
        <f t="shared" si="72"/>
        <v>-8.9949508099388105</v>
      </c>
      <c r="DF23" s="64">
        <f t="shared" si="72"/>
        <v>-5.5519994046881731</v>
      </c>
      <c r="DG23" s="64">
        <f t="shared" si="72"/>
        <v>-6.5646459902076035</v>
      </c>
      <c r="DH23" s="64">
        <f t="shared" si="72"/>
        <v>-8.4774028337593048</v>
      </c>
      <c r="DI23" s="64">
        <f t="shared" si="72"/>
        <v>-4.7094881536088327</v>
      </c>
      <c r="DJ23" s="64">
        <f t="shared" si="72"/>
        <v>-6.6299338960545082</v>
      </c>
      <c r="DK23" s="64">
        <f t="shared" si="72"/>
        <v>-8.8310841905816417</v>
      </c>
      <c r="DL23" s="64">
        <f t="shared" si="72"/>
        <v>-4.7338906948448995</v>
      </c>
      <c r="DM23" s="64">
        <f t="shared" si="72"/>
        <v>-5.1225017320594546</v>
      </c>
      <c r="DN23" s="64">
        <f t="shared" si="72"/>
        <v>-15.762863753843401</v>
      </c>
      <c r="DO23" s="64">
        <f t="shared" si="72"/>
        <v>-20.830340707725114</v>
      </c>
      <c r="DP23" s="64">
        <f t="shared" si="72"/>
        <v>-7.9810930583253299</v>
      </c>
      <c r="DQ23" s="64">
        <f t="shared" si="72"/>
        <v>-18.313980818647028</v>
      </c>
      <c r="DR23" s="64">
        <f t="shared" si="72"/>
        <v>-13.841430604890455</v>
      </c>
      <c r="DS23" s="64">
        <f t="shared" si="72"/>
        <v>-8.7940945110185211</v>
      </c>
      <c r="DT23" s="64">
        <f t="shared" si="72"/>
        <v>-13.857860518329556</v>
      </c>
      <c r="DU23" s="64">
        <f t="shared" si="72"/>
        <v>-15.628821312324444</v>
      </c>
      <c r="DV23" s="64">
        <f t="shared" si="72"/>
        <v>-9.1353608618801072</v>
      </c>
      <c r="DW23" s="64">
        <f t="shared" si="72"/>
        <v>-5.0566325267434156</v>
      </c>
      <c r="DX23" s="64">
        <f t="shared" si="72"/>
        <v>-2.3939344836522807</v>
      </c>
      <c r="DY23" s="64">
        <f t="shared" si="72"/>
        <v>-0.89392553042792677</v>
      </c>
      <c r="DZ23" s="64">
        <f t="shared" si="72"/>
        <v>0.14251855814802461</v>
      </c>
      <c r="EA23" s="64">
        <f t="shared" si="72"/>
        <v>1.0129637124854636</v>
      </c>
      <c r="EB23" s="64">
        <f t="shared" si="72"/>
        <v>0.35413669229298783</v>
      </c>
      <c r="EC23" s="64">
        <f t="shared" si="72"/>
        <v>-1.1465686728157465</v>
      </c>
      <c r="ED23" s="64">
        <f t="shared" si="72"/>
        <v>0.88608122967553804</v>
      </c>
      <c r="EE23" s="64">
        <f t="shared" ref="EE23:FJ23" si="73">EE22-EE19</f>
        <v>1.0064858903685217</v>
      </c>
      <c r="EF23" s="64">
        <f t="shared" si="73"/>
        <v>3.477580151313596</v>
      </c>
      <c r="EG23" s="64">
        <f t="shared" si="73"/>
        <v>7.4403169905751891</v>
      </c>
      <c r="EH23" s="64">
        <f t="shared" si="73"/>
        <v>8.99381080392528</v>
      </c>
      <c r="EI23" s="64">
        <f t="shared" si="73"/>
        <v>4.3141612309774127</v>
      </c>
      <c r="EJ23" s="64">
        <f t="shared" si="73"/>
        <v>1.4195658097098072</v>
      </c>
      <c r="EK23" s="64">
        <f t="shared" si="73"/>
        <v>3.993310965084369</v>
      </c>
      <c r="EL23" s="64">
        <f t="shared" si="73"/>
        <v>3.4807194852091703</v>
      </c>
      <c r="EM23" s="64">
        <f t="shared" si="73"/>
        <v>2.7624498933730077</v>
      </c>
      <c r="EN23" s="64">
        <f t="shared" si="73"/>
        <v>2.6182398012779675</v>
      </c>
      <c r="EO23" s="64">
        <f t="shared" si="73"/>
        <v>-2.9842734204903465E-3</v>
      </c>
      <c r="EP23" s="64">
        <f t="shared" si="73"/>
        <v>0.66887612247519002</v>
      </c>
      <c r="EQ23" s="64">
        <f t="shared" si="73"/>
        <v>1.5708480681401018</v>
      </c>
      <c r="ER23" s="64">
        <f t="shared" si="73"/>
        <v>1.5386660670753995</v>
      </c>
      <c r="ES23" s="64">
        <f t="shared" si="73"/>
        <v>0.41377993234001043</v>
      </c>
      <c r="ET23" s="64">
        <f t="shared" si="73"/>
        <v>1.5567540335203738</v>
      </c>
      <c r="EU23" s="64">
        <f t="shared" si="73"/>
        <v>0.25688542211477294</v>
      </c>
      <c r="EV23" s="64">
        <f t="shared" si="73"/>
        <v>0.63368681934211457</v>
      </c>
      <c r="EW23" s="64">
        <f t="shared" si="73"/>
        <v>3.4438274941027061</v>
      </c>
      <c r="EX23" s="64">
        <f t="shared" si="73"/>
        <v>7.6350884174689808</v>
      </c>
      <c r="EY23" s="64">
        <f t="shared" si="73"/>
        <v>1.6460350873152354</v>
      </c>
      <c r="EZ23" s="64">
        <f t="shared" si="73"/>
        <v>1.5322196599495861</v>
      </c>
      <c r="FA23" s="64">
        <f t="shared" si="73"/>
        <v>5.6947691139100289</v>
      </c>
      <c r="FB23" s="64">
        <f t="shared" si="73"/>
        <v>4.4989714772149885</v>
      </c>
      <c r="FC23" s="64">
        <f t="shared" si="73"/>
        <v>2.6199990661552728</v>
      </c>
      <c r="FD23" s="64">
        <f t="shared" si="73"/>
        <v>1.4181476594217213</v>
      </c>
      <c r="FE23" s="64">
        <f t="shared" si="73"/>
        <v>0.46687191841804987</v>
      </c>
      <c r="FF23" s="64">
        <f t="shared" si="73"/>
        <v>0.49636893352490086</v>
      </c>
      <c r="FG23" s="64">
        <f t="shared" si="73"/>
        <v>0.83806376956681383</v>
      </c>
      <c r="FH23" s="64">
        <f t="shared" si="73"/>
        <v>1.0159170438482157</v>
      </c>
      <c r="FI23" s="64">
        <f t="shared" si="73"/>
        <v>9.7825900210816314</v>
      </c>
      <c r="FJ23" s="64">
        <f t="shared" si="73"/>
        <v>-7.897710939456152</v>
      </c>
      <c r="FK23" s="64">
        <f t="shared" ref="FK23:FM23" si="74">FK22-FK19</f>
        <v>-5.3940279472545427</v>
      </c>
      <c r="FL23" s="64">
        <f t="shared" si="74"/>
        <v>-4.45018565265352</v>
      </c>
      <c r="FM23" s="64">
        <f t="shared" si="74"/>
        <v>0.22550915046636399</v>
      </c>
      <c r="FN23" s="111">
        <f>FN22-FN19</f>
        <v>0.3481883742644567</v>
      </c>
      <c r="FO23" s="7"/>
      <c r="FP23" s="7"/>
      <c r="FQ23" s="7"/>
      <c r="FR23" s="7"/>
      <c r="FS23" s="7"/>
      <c r="FT23" s="9"/>
      <c r="FU23" s="9"/>
      <c r="FV23" s="9"/>
      <c r="FW23" s="9"/>
      <c r="FX23" s="9"/>
      <c r="FY23" s="9"/>
      <c r="FZ23" s="9"/>
      <c r="GA23" s="9"/>
      <c r="GB23" s="9"/>
      <c r="GC23" s="8"/>
      <c r="GD23" s="8"/>
      <c r="GE23" s="8"/>
      <c r="GF23" s="8"/>
      <c r="GG23" s="9"/>
      <c r="GH23" s="9"/>
      <c r="GI23" s="9"/>
      <c r="GJ23" s="9"/>
      <c r="GK23" s="9"/>
      <c r="GL23" s="9"/>
      <c r="GM23" s="9"/>
      <c r="GN23" s="9"/>
    </row>
    <row r="24" spans="2:196" x14ac:dyDescent="0.3">
      <c r="B24" s="88" t="s">
        <v>42</v>
      </c>
      <c r="C24" s="25" t="s">
        <v>41</v>
      </c>
      <c r="D24" s="26" t="s">
        <v>11</v>
      </c>
      <c r="E24" s="26" t="s">
        <v>53</v>
      </c>
      <c r="F24" s="112">
        <f t="shared" ref="F24:AK24" si="75">F26/F6*100</f>
        <v>29.279016537468657</v>
      </c>
      <c r="G24" s="112">
        <f>G26/G6*100</f>
        <v>28.932214742469114</v>
      </c>
      <c r="H24" s="112">
        <f t="shared" si="75"/>
        <v>31.605003010179495</v>
      </c>
      <c r="I24" s="112">
        <f t="shared" si="75"/>
        <v>36.044021807641748</v>
      </c>
      <c r="J24" s="112">
        <f t="shared" si="75"/>
        <v>42.160658076918331</v>
      </c>
      <c r="K24" s="112">
        <f t="shared" si="75"/>
        <v>49.476406035665214</v>
      </c>
      <c r="L24" s="112">
        <f t="shared" si="75"/>
        <v>55.652794635313782</v>
      </c>
      <c r="M24" s="112">
        <f t="shared" si="75"/>
        <v>62.525032733431317</v>
      </c>
      <c r="N24" s="112">
        <f t="shared" si="75"/>
        <v>62.885090968165038</v>
      </c>
      <c r="O24" s="112">
        <f t="shared" si="75"/>
        <v>73.417521516390281</v>
      </c>
      <c r="P24" s="112">
        <f t="shared" si="75"/>
        <v>62.977903677539992</v>
      </c>
      <c r="Q24" s="112">
        <f t="shared" si="75"/>
        <v>62.611412023208977</v>
      </c>
      <c r="R24" s="112">
        <f t="shared" si="75"/>
        <v>57.817228761962738</v>
      </c>
      <c r="S24" s="112">
        <f t="shared" si="75"/>
        <v>58.380896131429949</v>
      </c>
      <c r="T24" s="112">
        <f t="shared" si="75"/>
        <v>67.915475955459698</v>
      </c>
      <c r="U24" s="112">
        <f t="shared" si="75"/>
        <v>82.403583405287591</v>
      </c>
      <c r="V24" s="112">
        <f t="shared" si="75"/>
        <v>73.161550933073102</v>
      </c>
      <c r="W24" s="112">
        <f t="shared" si="75"/>
        <v>73.517281974797299</v>
      </c>
      <c r="X24" s="112">
        <f t="shared" si="75"/>
        <v>80.146973688278266</v>
      </c>
      <c r="Y24" s="112">
        <f t="shared" si="75"/>
        <v>65.350345293807905</v>
      </c>
      <c r="Z24" s="112">
        <f t="shared" si="75"/>
        <v>76.554341509115801</v>
      </c>
      <c r="AA24" s="112">
        <f t="shared" si="75"/>
        <v>82.465717235539955</v>
      </c>
      <c r="AB24" s="112">
        <f t="shared" si="75"/>
        <v>85.92837691662065</v>
      </c>
      <c r="AC24" s="112">
        <f t="shared" si="75"/>
        <v>92.280227680301579</v>
      </c>
      <c r="AD24" s="112">
        <f t="shared" si="75"/>
        <v>82.92952882973519</v>
      </c>
      <c r="AE24" s="112">
        <f t="shared" si="75"/>
        <v>76.959485256195705</v>
      </c>
      <c r="AF24" s="112">
        <f t="shared" si="75"/>
        <v>79.735746318831744</v>
      </c>
      <c r="AG24" s="112">
        <f t="shared" si="75"/>
        <v>78.683207319474548</v>
      </c>
      <c r="AH24" s="112">
        <f t="shared" si="75"/>
        <v>78.736289481264933</v>
      </c>
      <c r="AI24" s="112">
        <f t="shared" si="75"/>
        <v>76.537072623573977</v>
      </c>
      <c r="AJ24" s="112">
        <f t="shared" si="75"/>
        <v>74.969778019686089</v>
      </c>
      <c r="AK24" s="112">
        <f t="shared" si="75"/>
        <v>81.353529891720186</v>
      </c>
      <c r="AL24" s="112">
        <f t="shared" ref="AL24:BQ24" si="76">AL26/AL6*100</f>
        <v>78.934296498520609</v>
      </c>
      <c r="AM24" s="112">
        <f t="shared" si="76"/>
        <v>93.742401193059038</v>
      </c>
      <c r="AN24" s="112">
        <f t="shared" si="76"/>
        <v>96.169856041874084</v>
      </c>
      <c r="AO24" s="112">
        <f t="shared" si="76"/>
        <v>97.449627445736382</v>
      </c>
      <c r="AP24" s="112">
        <f t="shared" si="76"/>
        <v>98.558632438159208</v>
      </c>
      <c r="AQ24" s="112">
        <f t="shared" si="76"/>
        <v>98.008925293652709</v>
      </c>
      <c r="AR24" s="112">
        <f t="shared" si="76"/>
        <v>95.855349426666663</v>
      </c>
      <c r="AS24" s="112">
        <f t="shared" si="76"/>
        <v>94.899175914730819</v>
      </c>
      <c r="AT24" s="112">
        <f t="shared" si="76"/>
        <v>92.851944252884778</v>
      </c>
      <c r="AU24" s="112">
        <f t="shared" si="76"/>
        <v>92.340667398314579</v>
      </c>
      <c r="AV24" s="112">
        <f t="shared" si="76"/>
        <v>89.813059523250871</v>
      </c>
      <c r="AW24" s="112">
        <f t="shared" si="76"/>
        <v>91.481150648683368</v>
      </c>
      <c r="AX24" s="112">
        <f t="shared" si="76"/>
        <v>88.40967585825689</v>
      </c>
      <c r="AY24" s="112">
        <f t="shared" si="76"/>
        <v>81.731092600074788</v>
      </c>
      <c r="AZ24" s="112">
        <f t="shared" si="76"/>
        <v>78.145887286135178</v>
      </c>
      <c r="BA24" s="112">
        <f t="shared" si="76"/>
        <v>80.657076139242776</v>
      </c>
      <c r="BB24" s="112">
        <f t="shared" si="76"/>
        <v>78.548813537448041</v>
      </c>
      <c r="BC24" s="112">
        <f t="shared" si="76"/>
        <v>77.104510581754553</v>
      </c>
      <c r="BD24" s="112">
        <f t="shared" si="76"/>
        <v>69.413008710821416</v>
      </c>
      <c r="BE24" s="112">
        <f t="shared" si="76"/>
        <v>68.424639737110596</v>
      </c>
      <c r="BF24" s="112">
        <f t="shared" si="76"/>
        <v>65.481425434975975</v>
      </c>
      <c r="BG24" s="112">
        <f t="shared" si="76"/>
        <v>71.775813184764388</v>
      </c>
      <c r="BH24" s="112">
        <f t="shared" si="76"/>
        <v>91.580747736249847</v>
      </c>
      <c r="BI24" s="112">
        <f t="shared" si="76"/>
        <v>81.657198236871025</v>
      </c>
      <c r="BJ24" s="112">
        <f t="shared" si="76"/>
        <v>78.875695649152703</v>
      </c>
      <c r="BK24" s="112">
        <f t="shared" si="76"/>
        <v>76.689626422705842</v>
      </c>
      <c r="BL24" s="112">
        <f t="shared" si="76"/>
        <v>83.882444612956945</v>
      </c>
      <c r="BM24" s="112">
        <f t="shared" si="76"/>
        <v>74.53218013897353</v>
      </c>
      <c r="BN24" s="112">
        <f t="shared" si="76"/>
        <v>82.608523019604561</v>
      </c>
      <c r="BO24" s="112">
        <f t="shared" si="76"/>
        <v>80.296012243845396</v>
      </c>
      <c r="BP24" s="112">
        <f t="shared" si="76"/>
        <v>76.483241123938043</v>
      </c>
      <c r="BQ24" s="112">
        <f t="shared" si="76"/>
        <v>73.43235424078425</v>
      </c>
      <c r="BR24" s="112">
        <f t="shared" ref="BR24:CW24" si="77">BR26/BR6*100</f>
        <v>59.151958777941346</v>
      </c>
      <c r="BS24" s="112">
        <f t="shared" si="77"/>
        <v>51.603123670913845</v>
      </c>
      <c r="BT24" s="112">
        <f t="shared" si="77"/>
        <v>65.488175648574966</v>
      </c>
      <c r="BU24" s="112">
        <f t="shared" si="77"/>
        <v>62.661187675682982</v>
      </c>
      <c r="BV24" s="112">
        <f t="shared" si="77"/>
        <v>61.88414765984048</v>
      </c>
      <c r="BW24" s="112">
        <f t="shared" si="77"/>
        <v>71.465648753045159</v>
      </c>
      <c r="BX24" s="112">
        <f t="shared" si="77"/>
        <v>80.512846834908501</v>
      </c>
      <c r="BY24" s="112">
        <f t="shared" si="77"/>
        <v>91.805697360349868</v>
      </c>
      <c r="BZ24" s="112">
        <f t="shared" si="77"/>
        <v>103.84877845934579</v>
      </c>
      <c r="CA24" s="112">
        <f t="shared" si="77"/>
        <v>109.19865708659435</v>
      </c>
      <c r="CB24" s="112">
        <f t="shared" si="77"/>
        <v>100.04187404095011</v>
      </c>
      <c r="CC24" s="112">
        <f t="shared" si="77"/>
        <v>104.95363502467387</v>
      </c>
      <c r="CD24" s="112">
        <f t="shared" si="77"/>
        <v>87.925470619585084</v>
      </c>
      <c r="CE24" s="112">
        <f t="shared" si="77"/>
        <v>86.72595139535774</v>
      </c>
      <c r="CF24" s="112">
        <f t="shared" si="77"/>
        <v>85.157893275968604</v>
      </c>
      <c r="CG24" s="112">
        <f t="shared" si="77"/>
        <v>87.768751211417268</v>
      </c>
      <c r="CH24" s="112">
        <f t="shared" si="77"/>
        <v>104.05588722556185</v>
      </c>
      <c r="CI24" s="112">
        <f t="shared" si="77"/>
        <v>115.86210102093241</v>
      </c>
      <c r="CJ24" s="112">
        <f t="shared" si="77"/>
        <v>113.42733350341014</v>
      </c>
      <c r="CK24" s="112">
        <f t="shared" si="77"/>
        <v>88.209806065964912</v>
      </c>
      <c r="CL24" s="112">
        <f t="shared" si="77"/>
        <v>68.828220345569221</v>
      </c>
      <c r="CM24" s="112">
        <f t="shared" si="77"/>
        <v>40.070504979699798</v>
      </c>
      <c r="CN24" s="112">
        <f t="shared" si="77"/>
        <v>25.090188948637643</v>
      </c>
      <c r="CO24" s="112">
        <f t="shared" si="77"/>
        <v>28.592849947629734</v>
      </c>
      <c r="CP24" s="112">
        <f t="shared" si="77"/>
        <v>31.671283295686941</v>
      </c>
      <c r="CQ24" s="112">
        <f t="shared" si="77"/>
        <v>31.469224976410171</v>
      </c>
      <c r="CR24" s="112">
        <f t="shared" si="77"/>
        <v>28.811843410985116</v>
      </c>
      <c r="CS24" s="112">
        <f t="shared" si="77"/>
        <v>31.271586786760746</v>
      </c>
      <c r="CT24" s="112">
        <f t="shared" si="77"/>
        <v>32.362623918729881</v>
      </c>
      <c r="CU24" s="112">
        <f t="shared" si="77"/>
        <v>34.222224131677024</v>
      </c>
      <c r="CV24" s="112">
        <f t="shared" si="77"/>
        <v>34.345501732729069</v>
      </c>
      <c r="CW24" s="112">
        <f t="shared" si="77"/>
        <v>33.448057957192383</v>
      </c>
      <c r="CX24" s="112">
        <f t="shared" ref="CX24:EC24" si="78">CX26/CX6*100</f>
        <v>32.709316814940088</v>
      </c>
      <c r="CY24" s="112">
        <f t="shared" si="78"/>
        <v>32.401087173611572</v>
      </c>
      <c r="CZ24" s="112">
        <f t="shared" si="78"/>
        <v>33.461823516803094</v>
      </c>
      <c r="DA24" s="112">
        <f t="shared" si="78"/>
        <v>31.788206832318792</v>
      </c>
      <c r="DB24" s="112">
        <f t="shared" si="78"/>
        <v>29.948521910903807</v>
      </c>
      <c r="DC24" s="112">
        <f t="shared" si="78"/>
        <v>28.873340285772937</v>
      </c>
      <c r="DD24" s="112">
        <f t="shared" si="78"/>
        <v>27.003910657082759</v>
      </c>
      <c r="DE24" s="112">
        <f t="shared" si="78"/>
        <v>26.904317716740678</v>
      </c>
      <c r="DF24" s="112">
        <f t="shared" si="78"/>
        <v>27.990069225638702</v>
      </c>
      <c r="DG24" s="112">
        <f t="shared" si="78"/>
        <v>32.752312395324381</v>
      </c>
      <c r="DH24" s="112">
        <f t="shared" si="78"/>
        <v>32.397906200845192</v>
      </c>
      <c r="DI24" s="112">
        <f t="shared" si="78"/>
        <v>34.785964694970296</v>
      </c>
      <c r="DJ24" s="112">
        <f t="shared" si="78"/>
        <v>35.401357979541423</v>
      </c>
      <c r="DK24" s="112">
        <f t="shared" si="78"/>
        <v>36.05660172134673</v>
      </c>
      <c r="DL24" s="112">
        <f t="shared" si="78"/>
        <v>40.625105201927738</v>
      </c>
      <c r="DM24" s="112">
        <f t="shared" si="78"/>
        <v>46.3897824395128</v>
      </c>
      <c r="DN24" s="112">
        <f t="shared" si="78"/>
        <v>49.477721665434608</v>
      </c>
      <c r="DO24" s="112">
        <f t="shared" si="78"/>
        <v>49.23088268602848</v>
      </c>
      <c r="DP24" s="112">
        <f t="shared" si="78"/>
        <v>55.671660814051535</v>
      </c>
      <c r="DQ24" s="112">
        <f t="shared" si="78"/>
        <v>55.394654640352606</v>
      </c>
      <c r="DR24" s="112">
        <f t="shared" si="78"/>
        <v>54.633847614529451</v>
      </c>
      <c r="DS24" s="112">
        <f t="shared" si="78"/>
        <v>58.89508650563301</v>
      </c>
      <c r="DT24" s="112">
        <f t="shared" si="78"/>
        <v>57.817196361836167</v>
      </c>
      <c r="DU24" s="112">
        <f t="shared" si="78"/>
        <v>55.377124891157806</v>
      </c>
      <c r="DV24" s="112">
        <f t="shared" si="78"/>
        <v>57.290520082593673</v>
      </c>
      <c r="DW24" s="112">
        <f t="shared" si="78"/>
        <v>61.468289452681759</v>
      </c>
      <c r="DX24" s="112">
        <f t="shared" si="78"/>
        <v>66.438941345097604</v>
      </c>
      <c r="DY24" s="112">
        <f t="shared" si="78"/>
        <v>71.330217564803561</v>
      </c>
      <c r="DZ24" s="112">
        <f t="shared" si="78"/>
        <v>76.920346355926384</v>
      </c>
      <c r="EA24" s="112">
        <f t="shared" si="78"/>
        <v>81.304050470139373</v>
      </c>
      <c r="EB24" s="112">
        <f t="shared" si="78"/>
        <v>84.602688680526072</v>
      </c>
      <c r="EC24" s="112">
        <f t="shared" si="78"/>
        <v>84.929517677874117</v>
      </c>
      <c r="ED24" s="112">
        <f t="shared" ref="ED24:FL24" si="79">ED26/ED6*100</f>
        <v>87.014404546297513</v>
      </c>
      <c r="EE24" s="112">
        <f t="shared" si="79"/>
        <v>88.777077198703807</v>
      </c>
      <c r="EF24" s="112">
        <f t="shared" si="79"/>
        <v>92.227409158722537</v>
      </c>
      <c r="EG24" s="112">
        <f t="shared" si="79"/>
        <v>97.943220077156127</v>
      </c>
      <c r="EH24" s="112">
        <f t="shared" si="79"/>
        <v>106.28487770407007</v>
      </c>
      <c r="EI24" s="112">
        <f t="shared" si="79"/>
        <v>111.90721079725512</v>
      </c>
      <c r="EJ24" s="112">
        <f t="shared" si="79"/>
        <v>110.69894638265583</v>
      </c>
      <c r="EK24" s="112">
        <f t="shared" si="79"/>
        <v>111.41047242965702</v>
      </c>
      <c r="EL24" s="112">
        <f t="shared" si="79"/>
        <v>109.06525079728489</v>
      </c>
      <c r="EM24" s="112">
        <f t="shared" si="79"/>
        <v>107.6229994861805</v>
      </c>
      <c r="EN24" s="112">
        <f t="shared" si="79"/>
        <v>109.60825687442323</v>
      </c>
      <c r="EO24" s="112">
        <f t="shared" si="79"/>
        <v>105.05944112854675</v>
      </c>
      <c r="EP24" s="112">
        <f t="shared" si="79"/>
        <v>105.58533622094856</v>
      </c>
      <c r="EQ24" s="112">
        <f t="shared" si="79"/>
        <v>103.13600152502103</v>
      </c>
      <c r="ER24" s="112">
        <f t="shared" si="79"/>
        <v>103.18927015133781</v>
      </c>
      <c r="ES24" s="112">
        <f t="shared" si="79"/>
        <v>102.90786150976679</v>
      </c>
      <c r="ET24" s="112">
        <f t="shared" si="79"/>
        <v>104.34164284583586</v>
      </c>
      <c r="EU24" s="112">
        <f t="shared" si="79"/>
        <v>105.61318735310419</v>
      </c>
      <c r="EV24" s="112">
        <f t="shared" si="79"/>
        <v>103.28201418930396</v>
      </c>
      <c r="EW24" s="112">
        <f t="shared" si="79"/>
        <v>105.61178712563245</v>
      </c>
      <c r="EX24" s="112">
        <f t="shared" si="79"/>
        <v>115.99182580366423</v>
      </c>
      <c r="EY24" s="112">
        <f t="shared" si="79"/>
        <v>118.60428233424788</v>
      </c>
      <c r="EZ24" s="112">
        <f t="shared" si="79"/>
        <v>118.97590641321494</v>
      </c>
      <c r="FA24" s="112">
        <f t="shared" si="79"/>
        <v>125.74539691230045</v>
      </c>
      <c r="FB24" s="112">
        <f t="shared" si="79"/>
        <v>131.69996040735461</v>
      </c>
      <c r="FC24" s="112">
        <f t="shared" si="79"/>
        <v>134.55980964754733</v>
      </c>
      <c r="FD24" s="112">
        <f t="shared" si="79"/>
        <v>134.53642166909353</v>
      </c>
      <c r="FE24" s="112">
        <f t="shared" si="79"/>
        <v>133.99388933979029</v>
      </c>
      <c r="FF24" s="112">
        <f t="shared" si="79"/>
        <v>133.51178823876052</v>
      </c>
      <c r="FG24" s="112">
        <f t="shared" si="79"/>
        <v>133.95911695742089</v>
      </c>
      <c r="FH24" s="112">
        <f t="shared" si="79"/>
        <v>133.64275092252683</v>
      </c>
      <c r="FI24" s="112">
        <f t="shared" si="79"/>
        <v>154.10927311356284</v>
      </c>
      <c r="FJ24" s="112">
        <f t="shared" si="79"/>
        <v>145.64458194306303</v>
      </c>
      <c r="FK24" s="112">
        <f t="shared" si="79"/>
        <v>138.18649532554522</v>
      </c>
      <c r="FL24" s="112">
        <f t="shared" si="79"/>
        <v>133.87868380381721</v>
      </c>
      <c r="FM24" s="112">
        <f>FM26/FM6*100</f>
        <v>134.67746506044054</v>
      </c>
      <c r="FN24" s="113">
        <f>FN26/FN6*100</f>
        <v>137.03698241760682</v>
      </c>
      <c r="FO24" s="7"/>
      <c r="FP24" s="7"/>
      <c r="FQ24" s="7"/>
      <c r="FR24" s="7"/>
      <c r="FS24" s="7"/>
      <c r="FT24" s="9"/>
      <c r="FU24" s="9"/>
      <c r="FV24" s="9"/>
      <c r="FW24" s="9"/>
      <c r="FX24" s="9"/>
      <c r="FY24" s="9"/>
      <c r="FZ24" s="9"/>
      <c r="GA24" s="9"/>
      <c r="GB24" s="9"/>
      <c r="GC24" s="8"/>
      <c r="GD24" s="8"/>
      <c r="GE24" s="8"/>
      <c r="GF24" s="8"/>
      <c r="GG24" s="9"/>
      <c r="GH24" s="9"/>
      <c r="GI24" s="9"/>
      <c r="GJ24" s="9"/>
      <c r="GK24" s="9"/>
      <c r="GL24" s="9"/>
      <c r="GM24" s="9"/>
      <c r="GN24" s="9"/>
    </row>
    <row r="25" spans="2:196" x14ac:dyDescent="0.3">
      <c r="B25" s="91" t="s">
        <v>43</v>
      </c>
      <c r="C25" s="33" t="s">
        <v>16</v>
      </c>
      <c r="D25" s="32" t="s">
        <v>11</v>
      </c>
      <c r="E25" s="32" t="s">
        <v>67</v>
      </c>
      <c r="F25" s="114">
        <f t="shared" ref="F25:AK25" si="80">F27/F6*100</f>
        <v>9.0089281653749715</v>
      </c>
      <c r="G25" s="114">
        <f>G27/G6*100</f>
        <v>11.127774900949658</v>
      </c>
      <c r="H25" s="114">
        <f t="shared" si="80"/>
        <v>15.802501505089747</v>
      </c>
      <c r="I25" s="114">
        <f t="shared" si="80"/>
        <v>22.527513629776092</v>
      </c>
      <c r="J25" s="114">
        <f t="shared" si="80"/>
        <v>21.080329038459166</v>
      </c>
      <c r="K25" s="114">
        <f t="shared" si="80"/>
        <v>17.811506172839479</v>
      </c>
      <c r="L25" s="114">
        <f t="shared" si="80"/>
        <v>26.795790009595528</v>
      </c>
      <c r="M25" s="114">
        <f t="shared" si="80"/>
        <v>19.539072729197287</v>
      </c>
      <c r="N25" s="114">
        <f t="shared" si="80"/>
        <v>24.342615858644532</v>
      </c>
      <c r="O25" s="114">
        <f t="shared" si="80"/>
        <v>19.842573382808183</v>
      </c>
      <c r="P25" s="114">
        <f t="shared" si="80"/>
        <v>33.457011328693113</v>
      </c>
      <c r="Q25" s="114">
        <f t="shared" si="80"/>
        <v>29.464193893274814</v>
      </c>
      <c r="R25" s="114">
        <f t="shared" si="80"/>
        <v>26.430733148325825</v>
      </c>
      <c r="S25" s="114">
        <f t="shared" si="80"/>
        <v>19.46029871047665</v>
      </c>
      <c r="T25" s="114">
        <f t="shared" si="80"/>
        <v>22.638491985153234</v>
      </c>
      <c r="U25" s="114">
        <f t="shared" si="80"/>
        <v>22.996348857289561</v>
      </c>
      <c r="V25" s="114">
        <f t="shared" si="80"/>
        <v>22.118608421626753</v>
      </c>
      <c r="W25" s="114">
        <f t="shared" si="80"/>
        <v>22.226155015636394</v>
      </c>
      <c r="X25" s="114">
        <f t="shared" si="80"/>
        <v>19.591482457134688</v>
      </c>
      <c r="Y25" s="114">
        <f t="shared" si="80"/>
        <v>26.810398069254532</v>
      </c>
      <c r="Z25" s="114">
        <f t="shared" si="80"/>
        <v>27.219321425463395</v>
      </c>
      <c r="AA25" s="114">
        <f t="shared" si="80"/>
        <v>26.389029515372787</v>
      </c>
      <c r="AB25" s="114">
        <f t="shared" si="80"/>
        <v>25.778513074986197</v>
      </c>
      <c r="AC25" s="114">
        <f t="shared" si="80"/>
        <v>23.070056920075395</v>
      </c>
      <c r="AD25" s="114">
        <f t="shared" si="80"/>
        <v>23.220268072325851</v>
      </c>
      <c r="AE25" s="114">
        <f t="shared" si="80"/>
        <v>25.129627838757777</v>
      </c>
      <c r="AF25" s="114">
        <f t="shared" si="80"/>
        <v>27.663422192247751</v>
      </c>
      <c r="AG25" s="114">
        <f t="shared" si="80"/>
        <v>32.784669716447731</v>
      </c>
      <c r="AH25" s="114">
        <f t="shared" si="80"/>
        <v>31.494515792505972</v>
      </c>
      <c r="AI25" s="114">
        <f t="shared" si="80"/>
        <v>28.513811369566778</v>
      </c>
      <c r="AJ25" s="114">
        <f t="shared" si="80"/>
        <v>32.986702328661885</v>
      </c>
      <c r="AK25" s="114">
        <f t="shared" si="80"/>
        <v>35.093679561134202</v>
      </c>
      <c r="AL25" s="114">
        <f t="shared" ref="AL25:BQ25" si="81">AL27/AL6*100</f>
        <v>38.661696244173356</v>
      </c>
      <c r="AM25" s="114">
        <f t="shared" si="81"/>
        <v>31.247467064353014</v>
      </c>
      <c r="AN25" s="114">
        <f t="shared" si="81"/>
        <v>21.715773944939308</v>
      </c>
      <c r="AO25" s="114">
        <f t="shared" si="81"/>
        <v>21.31710600375483</v>
      </c>
      <c r="AP25" s="114">
        <f t="shared" si="81"/>
        <v>21.228013140526599</v>
      </c>
      <c r="AQ25" s="114">
        <f t="shared" si="81"/>
        <v>20.789772031986935</v>
      </c>
      <c r="AR25" s="114">
        <f t="shared" si="81"/>
        <v>18.598799142487561</v>
      </c>
      <c r="AS25" s="114">
        <f t="shared" si="81"/>
        <v>16.746913396717204</v>
      </c>
      <c r="AT25" s="114">
        <f t="shared" si="81"/>
        <v>15.020167452672537</v>
      </c>
      <c r="AU25" s="114">
        <f t="shared" si="81"/>
        <v>14.937460902668533</v>
      </c>
      <c r="AV25" s="114">
        <f t="shared" si="81"/>
        <v>13.0163854381523</v>
      </c>
      <c r="AW25" s="114">
        <f t="shared" si="81"/>
        <v>11.596202194903524</v>
      </c>
      <c r="AX25" s="114">
        <f t="shared" si="81"/>
        <v>11.051209482282113</v>
      </c>
      <c r="AY25" s="114">
        <f t="shared" si="81"/>
        <v>8.9568320657616205</v>
      </c>
      <c r="AZ25" s="114">
        <f t="shared" si="81"/>
        <v>7.2936161467059506</v>
      </c>
      <c r="BA25" s="114">
        <f t="shared" si="81"/>
        <v>7.3324614672038884</v>
      </c>
      <c r="BB25" s="114">
        <f t="shared" si="81"/>
        <v>7.049252496950464</v>
      </c>
      <c r="BC25" s="114">
        <f t="shared" si="81"/>
        <v>6.7466446759035232</v>
      </c>
      <c r="BD25" s="114">
        <f t="shared" si="81"/>
        <v>6.9413008710821424</v>
      </c>
      <c r="BE25" s="114">
        <f t="shared" si="81"/>
        <v>6.5951459987576486</v>
      </c>
      <c r="BF25" s="114">
        <f t="shared" si="81"/>
        <v>8.6782612022257322</v>
      </c>
      <c r="BG25" s="114">
        <f t="shared" si="81"/>
        <v>11.684434704496526</v>
      </c>
      <c r="BH25" s="114">
        <f t="shared" si="81"/>
        <v>3.0026474667622907</v>
      </c>
      <c r="BI25" s="114">
        <f t="shared" si="81"/>
        <v>2.107282535145059</v>
      </c>
      <c r="BJ25" s="114">
        <f t="shared" si="81"/>
        <v>19.166056886709999</v>
      </c>
      <c r="BK25" s="114">
        <f t="shared" si="81"/>
        <v>20.379061566872878</v>
      </c>
      <c r="BL25" s="114">
        <f t="shared" si="81"/>
        <v>55.674188902405049</v>
      </c>
      <c r="BM25" s="114">
        <f t="shared" si="81"/>
        <v>84.879000440619237</v>
      </c>
      <c r="BN25" s="114">
        <f t="shared" si="81"/>
        <v>76.34766653811873</v>
      </c>
      <c r="BO25" s="114">
        <f t="shared" si="81"/>
        <v>68.055766474966532</v>
      </c>
      <c r="BP25" s="114">
        <f t="shared" si="81"/>
        <v>72.711878149384887</v>
      </c>
      <c r="BQ25" s="114">
        <f t="shared" si="81"/>
        <v>79.366281856201155</v>
      </c>
      <c r="BR25" s="114">
        <f t="shared" ref="BR25:CW25" si="82">BR27/BR6*100</f>
        <v>52.087251150616368</v>
      </c>
      <c r="BS25" s="114">
        <f t="shared" si="82"/>
        <v>43.225993204856401</v>
      </c>
      <c r="BT25" s="114">
        <f t="shared" si="82"/>
        <v>41.836135511419727</v>
      </c>
      <c r="BU25" s="114">
        <f t="shared" si="82"/>
        <v>41.52247376099475</v>
      </c>
      <c r="BV25" s="114">
        <f t="shared" si="82"/>
        <v>40.557539004158407</v>
      </c>
      <c r="BW25" s="114">
        <f t="shared" si="82"/>
        <v>45.261577543595259</v>
      </c>
      <c r="BX25" s="114">
        <f t="shared" si="82"/>
        <v>33.022847334630441</v>
      </c>
      <c r="BY25" s="114">
        <f t="shared" si="82"/>
        <v>1.5077578033634103</v>
      </c>
      <c r="BZ25" s="114">
        <f t="shared" si="82"/>
        <v>0.91577406048805809</v>
      </c>
      <c r="CA25" s="114">
        <f t="shared" si="82"/>
        <v>0.91456161714065609</v>
      </c>
      <c r="CB25" s="114">
        <f t="shared" si="82"/>
        <v>0.82542800363820212</v>
      </c>
      <c r="CC25" s="114">
        <f t="shared" si="82"/>
        <v>1.1148337559525296</v>
      </c>
      <c r="CD25" s="114">
        <f t="shared" si="82"/>
        <v>0.88558027962172026</v>
      </c>
      <c r="CE25" s="114">
        <f t="shared" si="82"/>
        <v>0.81269298496319153</v>
      </c>
      <c r="CF25" s="114">
        <f t="shared" si="82"/>
        <v>0.73593241102688922</v>
      </c>
      <c r="CG25" s="114">
        <f t="shared" si="82"/>
        <v>0.6212146192921344</v>
      </c>
      <c r="CH25" s="114">
        <f t="shared" si="82"/>
        <v>0.52027943612780925</v>
      </c>
      <c r="CI25" s="114">
        <f t="shared" si="82"/>
        <v>0.41762858246474088</v>
      </c>
      <c r="CJ25" s="114">
        <f t="shared" si="82"/>
        <v>1.4878585413255958</v>
      </c>
      <c r="CK25" s="114">
        <f t="shared" si="82"/>
        <v>0.7604293626376285</v>
      </c>
      <c r="CL25" s="114">
        <f t="shared" si="82"/>
        <v>0.41005072573144441</v>
      </c>
      <c r="CM25" s="114">
        <f t="shared" si="82"/>
        <v>0.41953011925054823</v>
      </c>
      <c r="CN25" s="114">
        <f t="shared" si="82"/>
        <v>0.66729225927227764</v>
      </c>
      <c r="CO25" s="114">
        <f t="shared" si="82"/>
        <v>0.46525080033724764</v>
      </c>
      <c r="CP25" s="114">
        <f t="shared" si="82"/>
        <v>0.63695686537793939</v>
      </c>
      <c r="CQ25" s="114">
        <f t="shared" si="82"/>
        <v>0.43858170285410619</v>
      </c>
      <c r="CR25" s="114">
        <f t="shared" si="82"/>
        <v>2.9146226488853819</v>
      </c>
      <c r="CS25" s="114">
        <f t="shared" si="82"/>
        <v>2.4149664671877855</v>
      </c>
      <c r="CT25" s="114">
        <f t="shared" si="82"/>
        <v>2.1169223854491972</v>
      </c>
      <c r="CU25" s="114">
        <f t="shared" si="82"/>
        <v>1.9476799016099653</v>
      </c>
      <c r="CV25" s="114">
        <f t="shared" si="82"/>
        <v>1.7309279714484878</v>
      </c>
      <c r="CW25" s="114">
        <f t="shared" si="82"/>
        <v>1.5482628996031507</v>
      </c>
      <c r="CX25" s="114">
        <f t="shared" ref="CX25:EC25" si="83">CX27/CX6*100</f>
        <v>1.5722950509923073</v>
      </c>
      <c r="CY25" s="114">
        <f t="shared" si="83"/>
        <v>1.5982557721685906</v>
      </c>
      <c r="CZ25" s="114">
        <f t="shared" si="83"/>
        <v>1.649069300207215</v>
      </c>
      <c r="DA25" s="114">
        <f t="shared" si="83"/>
        <v>1.5538474879582396</v>
      </c>
      <c r="DB25" s="114">
        <f t="shared" si="83"/>
        <v>1.5040875555815658</v>
      </c>
      <c r="DC25" s="114">
        <f t="shared" si="83"/>
        <v>1.4055570672462248</v>
      </c>
      <c r="DD25" s="114">
        <f t="shared" si="83"/>
        <v>1.2561590456387248</v>
      </c>
      <c r="DE25" s="114">
        <f t="shared" si="83"/>
        <v>1.1707531150001582</v>
      </c>
      <c r="DF25" s="114">
        <f t="shared" si="83"/>
        <v>1.1447066198986418</v>
      </c>
      <c r="DG25" s="114">
        <f t="shared" si="83"/>
        <v>1.0642937000163617</v>
      </c>
      <c r="DH25" s="114">
        <f t="shared" si="83"/>
        <v>0.96970887118279925</v>
      </c>
      <c r="DI25" s="114">
        <f t="shared" si="83"/>
        <v>0.94291751692797432</v>
      </c>
      <c r="DJ25" s="114">
        <f t="shared" si="83"/>
        <v>0.89826890001151893</v>
      </c>
      <c r="DK25" s="114">
        <f t="shared" si="83"/>
        <v>0.86737305613176163</v>
      </c>
      <c r="DL25" s="114">
        <f t="shared" si="83"/>
        <v>0.77304676383550164</v>
      </c>
      <c r="DM25" s="114">
        <f t="shared" si="83"/>
        <v>0.6148234314044535</v>
      </c>
      <c r="DN25" s="114">
        <f t="shared" si="83"/>
        <v>0.48798765759471774</v>
      </c>
      <c r="DO25" s="114">
        <f t="shared" si="83"/>
        <v>0.36328254849018266</v>
      </c>
      <c r="DP25" s="114">
        <f t="shared" si="83"/>
        <v>0.32321030291478381</v>
      </c>
      <c r="DQ25" s="114">
        <f t="shared" si="83"/>
        <v>0.26231274270925892</v>
      </c>
      <c r="DR25" s="114">
        <f t="shared" si="83"/>
        <v>0.20328160704809309</v>
      </c>
      <c r="DS25" s="114">
        <f t="shared" si="83"/>
        <v>0.16138845649393407</v>
      </c>
      <c r="DT25" s="114">
        <f t="shared" si="83"/>
        <v>0.12918681903136306</v>
      </c>
      <c r="DU25" s="114">
        <f t="shared" si="83"/>
        <v>0.47607706092707913</v>
      </c>
      <c r="DV25" s="114">
        <f t="shared" si="83"/>
        <v>0.76297848370598265</v>
      </c>
      <c r="DW25" s="114">
        <f t="shared" si="83"/>
        <v>1.1227870495452716</v>
      </c>
      <c r="DX25" s="114">
        <f t="shared" si="83"/>
        <v>2.1876811573059696</v>
      </c>
      <c r="DY25" s="114">
        <f t="shared" si="83"/>
        <v>2.6339924579451828</v>
      </c>
      <c r="DZ25" s="114">
        <f t="shared" si="83"/>
        <v>3.0239275745246257</v>
      </c>
      <c r="EA25" s="114">
        <f t="shared" si="83"/>
        <v>2.8246790917517974</v>
      </c>
      <c r="EB25" s="114">
        <f t="shared" si="83"/>
        <v>3.4582452580137897</v>
      </c>
      <c r="EC25" s="114">
        <f t="shared" si="83"/>
        <v>4.8585909045976408</v>
      </c>
      <c r="ED25" s="114">
        <f t="shared" ref="ED25:FM25" si="84">ED27/ED6*100</f>
        <v>5.2764007997988038</v>
      </c>
      <c r="EE25" s="114">
        <f t="shared" si="84"/>
        <v>5.5136038918260102</v>
      </c>
      <c r="EF25" s="114">
        <f t="shared" si="84"/>
        <v>5.3458319540536934</v>
      </c>
      <c r="EG25" s="114">
        <f t="shared" si="84"/>
        <v>6.2171760204022943</v>
      </c>
      <c r="EH25" s="114">
        <f t="shared" si="84"/>
        <v>7.7947086887496049</v>
      </c>
      <c r="EI25" s="114">
        <f t="shared" si="84"/>
        <v>8.1695026352040756</v>
      </c>
      <c r="EJ25" s="114">
        <f t="shared" si="84"/>
        <v>8.3887679704688711</v>
      </c>
      <c r="EK25" s="114">
        <f t="shared" si="84"/>
        <v>7.4859121309432624</v>
      </c>
      <c r="EL25" s="114">
        <f t="shared" si="84"/>
        <v>7.4252510018340017</v>
      </c>
      <c r="EM25" s="114">
        <f t="shared" si="84"/>
        <v>6.2638400051592242</v>
      </c>
      <c r="EN25" s="114">
        <f t="shared" si="84"/>
        <v>3.450291737155553</v>
      </c>
      <c r="EO25" s="114">
        <f t="shared" si="84"/>
        <v>3.6833270643076705</v>
      </c>
      <c r="EP25" s="114">
        <f t="shared" si="84"/>
        <v>2.9276955297518432</v>
      </c>
      <c r="EQ25" s="114">
        <f t="shared" si="84"/>
        <v>2.8114845473217227</v>
      </c>
      <c r="ER25" s="114">
        <f t="shared" si="84"/>
        <v>1.9515344586840229</v>
      </c>
      <c r="ES25" s="114">
        <f t="shared" si="84"/>
        <v>1.8339579575672715</v>
      </c>
      <c r="ET25" s="114">
        <f t="shared" si="84"/>
        <v>1.8339465900628862</v>
      </c>
      <c r="EU25" s="114">
        <f t="shared" si="84"/>
        <v>0.63986980405089122</v>
      </c>
      <c r="EV25" s="114">
        <f t="shared" si="84"/>
        <v>0.17175032966653503</v>
      </c>
      <c r="EW25" s="114">
        <f t="shared" si="84"/>
        <v>0.1758390790444205</v>
      </c>
      <c r="EX25" s="114">
        <f t="shared" si="84"/>
        <v>0.12953672063019994</v>
      </c>
      <c r="EY25" s="114">
        <f t="shared" si="84"/>
        <v>0.13279193040404905</v>
      </c>
      <c r="EZ25" s="114">
        <f t="shared" si="84"/>
        <v>0.12980868032346823</v>
      </c>
      <c r="FA25" s="114">
        <f t="shared" si="84"/>
        <v>0.12513943763191648</v>
      </c>
      <c r="FB25" s="114">
        <f t="shared" si="84"/>
        <v>0.11644641728501778</v>
      </c>
      <c r="FC25" s="114">
        <f t="shared" si="84"/>
        <v>0.19555946567170621</v>
      </c>
      <c r="FD25" s="114">
        <f t="shared" si="84"/>
        <v>0.20924948371519683</v>
      </c>
      <c r="FE25" s="114">
        <f t="shared" si="84"/>
        <v>0.20156532804194044</v>
      </c>
      <c r="FF25" s="114">
        <f t="shared" si="84"/>
        <v>0.17731799439722604</v>
      </c>
      <c r="FG25" s="114">
        <f t="shared" si="84"/>
        <v>0.17886710822995702</v>
      </c>
      <c r="FH25" s="114">
        <f t="shared" si="84"/>
        <v>0.18000442112232207</v>
      </c>
      <c r="FI25" s="114">
        <f t="shared" si="84"/>
        <v>0.17878315717390997</v>
      </c>
      <c r="FJ25" s="114">
        <f t="shared" si="84"/>
        <v>0.17459902739060915</v>
      </c>
      <c r="FK25" s="114">
        <f t="shared" si="84"/>
        <v>0.16948333108616773</v>
      </c>
      <c r="FL25" s="114">
        <f t="shared" si="84"/>
        <v>5.8793760002359585E-2</v>
      </c>
      <c r="FM25" s="114">
        <f t="shared" si="84"/>
        <v>5.792379326868756E-2</v>
      </c>
      <c r="FN25" s="115">
        <f>FN27/FN6*100</f>
        <v>5.1376216996559892E-2</v>
      </c>
      <c r="FO25" s="7"/>
      <c r="FP25" s="7"/>
      <c r="FQ25" s="7"/>
      <c r="FR25" s="7"/>
      <c r="FS25" s="7"/>
      <c r="FT25" s="9"/>
      <c r="FU25" s="9"/>
      <c r="FV25" s="9"/>
      <c r="FW25" s="9"/>
      <c r="FX25" s="9"/>
      <c r="FY25" s="9"/>
      <c r="FZ25" s="9"/>
      <c r="GA25" s="9"/>
      <c r="GB25" s="9"/>
      <c r="GC25" s="8"/>
      <c r="GD25" s="8"/>
      <c r="GE25" s="8"/>
      <c r="GF25" s="8"/>
      <c r="GG25" s="9"/>
      <c r="GH25" s="9"/>
      <c r="GI25" s="9"/>
      <c r="GJ25" s="9"/>
      <c r="GK25" s="9"/>
      <c r="GL25" s="9"/>
      <c r="GM25" s="9"/>
      <c r="GN25" s="9"/>
    </row>
    <row r="26" spans="2:196" x14ac:dyDescent="0.3">
      <c r="B26" s="88" t="s">
        <v>15</v>
      </c>
      <c r="C26" s="25" t="s">
        <v>41</v>
      </c>
      <c r="D26" s="26" t="s">
        <v>50</v>
      </c>
      <c r="E26" s="26" t="s">
        <v>68</v>
      </c>
      <c r="F26" s="60">
        <f t="shared" ref="F26:AK26" si="85">F7-F27</f>
        <v>1.2999999999999998</v>
      </c>
      <c r="G26" s="60">
        <f>G7-G27</f>
        <v>1.3</v>
      </c>
      <c r="H26" s="60">
        <f t="shared" si="85"/>
        <v>1.4000000000000001</v>
      </c>
      <c r="I26" s="60">
        <f t="shared" si="85"/>
        <v>1.6</v>
      </c>
      <c r="J26" s="60">
        <f t="shared" si="85"/>
        <v>2</v>
      </c>
      <c r="K26" s="60">
        <f t="shared" si="85"/>
        <v>2.5</v>
      </c>
      <c r="L26" s="60">
        <f t="shared" si="85"/>
        <v>2.7</v>
      </c>
      <c r="M26" s="60">
        <f t="shared" si="85"/>
        <v>3.2</v>
      </c>
      <c r="N26" s="60">
        <f t="shared" si="85"/>
        <v>3.0999999999999996</v>
      </c>
      <c r="O26" s="60">
        <f t="shared" si="85"/>
        <v>3.7</v>
      </c>
      <c r="P26" s="60">
        <f t="shared" si="85"/>
        <v>3.2</v>
      </c>
      <c r="Q26" s="60">
        <f t="shared" si="85"/>
        <v>3.4</v>
      </c>
      <c r="R26" s="60">
        <f t="shared" si="85"/>
        <v>3.4999999999999996</v>
      </c>
      <c r="S26" s="60">
        <f t="shared" si="85"/>
        <v>3.5999999999999996</v>
      </c>
      <c r="T26" s="60">
        <f t="shared" si="85"/>
        <v>3.5999999999999996</v>
      </c>
      <c r="U26" s="60">
        <f t="shared" si="85"/>
        <v>4.3</v>
      </c>
      <c r="V26" s="60">
        <f t="shared" si="85"/>
        <v>4.3</v>
      </c>
      <c r="W26" s="60">
        <f t="shared" si="85"/>
        <v>4.3</v>
      </c>
      <c r="X26" s="60">
        <f t="shared" si="85"/>
        <v>4.5</v>
      </c>
      <c r="Y26" s="60">
        <f t="shared" si="85"/>
        <v>3.9</v>
      </c>
      <c r="Z26" s="60">
        <f t="shared" si="85"/>
        <v>4.5</v>
      </c>
      <c r="AA26" s="60">
        <f t="shared" si="85"/>
        <v>5</v>
      </c>
      <c r="AB26" s="60">
        <f t="shared" si="85"/>
        <v>5</v>
      </c>
      <c r="AC26" s="60">
        <f t="shared" si="85"/>
        <v>5.2</v>
      </c>
      <c r="AD26" s="60">
        <f t="shared" si="85"/>
        <v>5</v>
      </c>
      <c r="AE26" s="60">
        <f t="shared" si="85"/>
        <v>4.9000000000000004</v>
      </c>
      <c r="AF26" s="60">
        <f t="shared" si="85"/>
        <v>4.8999999999999995</v>
      </c>
      <c r="AG26" s="60">
        <f t="shared" si="85"/>
        <v>4.8</v>
      </c>
      <c r="AH26" s="60">
        <f t="shared" si="85"/>
        <v>5</v>
      </c>
      <c r="AI26" s="60">
        <f t="shared" si="85"/>
        <v>5.0999999999999996</v>
      </c>
      <c r="AJ26" s="60">
        <f t="shared" si="85"/>
        <v>5</v>
      </c>
      <c r="AK26" s="60">
        <f t="shared" si="85"/>
        <v>5.0999999999999996</v>
      </c>
      <c r="AL26" s="60">
        <f t="shared" ref="AL26:BQ26" si="86">AL7-AL27</f>
        <v>4.9000000000000004</v>
      </c>
      <c r="AM26" s="60">
        <f t="shared" si="86"/>
        <v>5.6999999999999993</v>
      </c>
      <c r="AN26" s="60">
        <f t="shared" si="86"/>
        <v>6.1999999999999993</v>
      </c>
      <c r="AO26" s="60">
        <f t="shared" si="86"/>
        <v>6.4</v>
      </c>
      <c r="AP26" s="60">
        <f t="shared" si="86"/>
        <v>6.5</v>
      </c>
      <c r="AQ26" s="60">
        <f t="shared" si="86"/>
        <v>6.6</v>
      </c>
      <c r="AR26" s="60">
        <f t="shared" si="86"/>
        <v>6.7</v>
      </c>
      <c r="AS26" s="60">
        <f t="shared" si="86"/>
        <v>6.8</v>
      </c>
      <c r="AT26" s="60">
        <f t="shared" si="86"/>
        <v>6.8000000000000007</v>
      </c>
      <c r="AU26" s="60">
        <f t="shared" si="86"/>
        <v>6.8000000000000007</v>
      </c>
      <c r="AV26" s="60">
        <f t="shared" si="86"/>
        <v>6.9</v>
      </c>
      <c r="AW26" s="60">
        <f t="shared" si="86"/>
        <v>7.1</v>
      </c>
      <c r="AX26" s="60">
        <f t="shared" si="86"/>
        <v>7.1999999999999993</v>
      </c>
      <c r="AY26" s="60">
        <f t="shared" si="86"/>
        <v>7.3</v>
      </c>
      <c r="AZ26" s="60">
        <f t="shared" si="86"/>
        <v>7.4999999999999991</v>
      </c>
      <c r="BA26" s="60">
        <f t="shared" si="86"/>
        <v>7.7</v>
      </c>
      <c r="BB26" s="60">
        <f t="shared" si="86"/>
        <v>7.8</v>
      </c>
      <c r="BC26" s="60">
        <f t="shared" si="86"/>
        <v>7.9999999999999991</v>
      </c>
      <c r="BD26" s="60">
        <f t="shared" si="86"/>
        <v>8</v>
      </c>
      <c r="BE26" s="60">
        <f t="shared" si="86"/>
        <v>8.2999999999999989</v>
      </c>
      <c r="BF26" s="60">
        <f t="shared" si="86"/>
        <v>8.3000000000000007</v>
      </c>
      <c r="BG26" s="60">
        <f t="shared" si="86"/>
        <v>8.6</v>
      </c>
      <c r="BH26" s="60">
        <f t="shared" si="86"/>
        <v>12.2</v>
      </c>
      <c r="BI26" s="60">
        <f t="shared" si="86"/>
        <v>15.5</v>
      </c>
      <c r="BJ26" s="60">
        <f t="shared" si="86"/>
        <v>21.400000000000002</v>
      </c>
      <c r="BK26" s="60">
        <f t="shared" si="86"/>
        <v>28.6</v>
      </c>
      <c r="BL26" s="60">
        <f t="shared" si="86"/>
        <v>33.9</v>
      </c>
      <c r="BM26" s="60">
        <f t="shared" si="86"/>
        <v>42.500000000000007</v>
      </c>
      <c r="BN26" s="60">
        <f t="shared" si="86"/>
        <v>47.500000000000007</v>
      </c>
      <c r="BO26" s="60">
        <f t="shared" si="86"/>
        <v>49.2</v>
      </c>
      <c r="BP26" s="60">
        <f t="shared" si="86"/>
        <v>50.7</v>
      </c>
      <c r="BQ26" s="60">
        <f t="shared" si="86"/>
        <v>49.5</v>
      </c>
      <c r="BR26" s="60">
        <f t="shared" ref="BR26:CW26" si="87">BR7-BR27</f>
        <v>49.400000000000006</v>
      </c>
      <c r="BS26" s="60">
        <f t="shared" si="87"/>
        <v>46.2</v>
      </c>
      <c r="BT26" s="60">
        <f t="shared" si="87"/>
        <v>51.500000000000007</v>
      </c>
      <c r="BU26" s="60">
        <f t="shared" si="87"/>
        <v>49.8</v>
      </c>
      <c r="BV26" s="60">
        <f t="shared" si="87"/>
        <v>50.199999999999996</v>
      </c>
      <c r="BW26" s="60">
        <f t="shared" si="87"/>
        <v>51</v>
      </c>
      <c r="BX26" s="60">
        <f t="shared" si="87"/>
        <v>51.2</v>
      </c>
      <c r="BY26" s="60">
        <f t="shared" si="87"/>
        <v>54.800000000000004</v>
      </c>
      <c r="BZ26" s="60">
        <f t="shared" si="87"/>
        <v>56.7</v>
      </c>
      <c r="CA26" s="60">
        <f t="shared" si="87"/>
        <v>59.7</v>
      </c>
      <c r="CB26" s="60">
        <f t="shared" si="87"/>
        <v>60.6</v>
      </c>
      <c r="CC26" s="60">
        <f t="shared" si="87"/>
        <v>65.899999999999991</v>
      </c>
      <c r="CD26" s="60">
        <f t="shared" si="87"/>
        <v>69.5</v>
      </c>
      <c r="CE26" s="60">
        <f t="shared" si="87"/>
        <v>74.7</v>
      </c>
      <c r="CF26" s="60">
        <f t="shared" si="87"/>
        <v>81</v>
      </c>
      <c r="CG26" s="60">
        <f t="shared" si="87"/>
        <v>98.899999999999991</v>
      </c>
      <c r="CH26" s="60">
        <f t="shared" si="87"/>
        <v>140</v>
      </c>
      <c r="CI26" s="60">
        <f t="shared" si="87"/>
        <v>194.20000000000002</v>
      </c>
      <c r="CJ26" s="60">
        <f t="shared" si="87"/>
        <v>259.20000000000005</v>
      </c>
      <c r="CK26" s="60">
        <f t="shared" si="87"/>
        <v>394.40000000000003</v>
      </c>
      <c r="CL26" s="60">
        <f t="shared" si="87"/>
        <v>570.70000000000005</v>
      </c>
      <c r="CM26" s="60">
        <f t="shared" si="87"/>
        <v>745</v>
      </c>
      <c r="CN26" s="60">
        <f t="shared" si="87"/>
        <v>902.4</v>
      </c>
      <c r="CO26" s="60">
        <f t="shared" si="87"/>
        <v>1210.7</v>
      </c>
      <c r="CP26" s="60">
        <f t="shared" si="87"/>
        <v>1417.1</v>
      </c>
      <c r="CQ26" s="60">
        <f t="shared" si="87"/>
        <v>1592.8999999999999</v>
      </c>
      <c r="CR26" s="60">
        <f t="shared" si="87"/>
        <v>1731.8999999999999</v>
      </c>
      <c r="CS26" s="60">
        <f t="shared" si="87"/>
        <v>2034.3000000000002</v>
      </c>
      <c r="CT26" s="60">
        <f t="shared" si="87"/>
        <v>2339</v>
      </c>
      <c r="CU26" s="60">
        <f t="shared" si="87"/>
        <v>2644.4</v>
      </c>
      <c r="CV26" s="60">
        <f t="shared" si="87"/>
        <v>2930.7000000000003</v>
      </c>
      <c r="CW26" s="60">
        <f t="shared" si="87"/>
        <v>3117.3999999999996</v>
      </c>
      <c r="CX26" s="60">
        <f t="shared" ref="CX26:EC26" si="88">CX7-CX27</f>
        <v>3282.7999999999997</v>
      </c>
      <c r="CY26" s="60">
        <f t="shared" si="88"/>
        <v>3515.2999999999997</v>
      </c>
      <c r="CZ26" s="60">
        <f t="shared" si="88"/>
        <v>3865.5</v>
      </c>
      <c r="DA26" s="60">
        <f t="shared" si="88"/>
        <v>4017.9</v>
      </c>
      <c r="DB26" s="60">
        <f t="shared" si="88"/>
        <v>4271</v>
      </c>
      <c r="DC26" s="60">
        <f t="shared" si="88"/>
        <v>4640.5</v>
      </c>
      <c r="DD26" s="60">
        <f t="shared" si="88"/>
        <v>5002.4000000000005</v>
      </c>
      <c r="DE26" s="60">
        <f t="shared" si="88"/>
        <v>5496.9000000000005</v>
      </c>
      <c r="DF26" s="60">
        <f t="shared" si="88"/>
        <v>6181.4</v>
      </c>
      <c r="DG26" s="60">
        <f t="shared" si="88"/>
        <v>7902.7</v>
      </c>
      <c r="DH26" s="60">
        <f t="shared" si="88"/>
        <v>8679.9000000000015</v>
      </c>
      <c r="DI26" s="60">
        <f t="shared" si="88"/>
        <v>10130.5</v>
      </c>
      <c r="DJ26" s="60">
        <f t="shared" si="88"/>
        <v>11401.5</v>
      </c>
      <c r="DK26" s="60">
        <f t="shared" si="88"/>
        <v>13115.3</v>
      </c>
      <c r="DL26" s="60">
        <f t="shared" si="88"/>
        <v>16138.699999999999</v>
      </c>
      <c r="DM26" s="60">
        <f t="shared" si="88"/>
        <v>20206.100000000002</v>
      </c>
      <c r="DN26" s="60">
        <f t="shared" si="88"/>
        <v>25986.600000000002</v>
      </c>
      <c r="DO26" s="60">
        <f t="shared" si="88"/>
        <v>32700.2</v>
      </c>
      <c r="DP26" s="60">
        <f t="shared" si="88"/>
        <v>42372.5</v>
      </c>
      <c r="DQ26" s="60">
        <f t="shared" si="88"/>
        <v>52942.3</v>
      </c>
      <c r="DR26" s="60">
        <f t="shared" si="88"/>
        <v>63454.1</v>
      </c>
      <c r="DS26" s="60">
        <f t="shared" si="88"/>
        <v>80539.5</v>
      </c>
      <c r="DT26" s="60">
        <f t="shared" si="88"/>
        <v>96759.7</v>
      </c>
      <c r="DU26" s="60">
        <f t="shared" si="88"/>
        <v>115749.7</v>
      </c>
      <c r="DV26" s="60">
        <f t="shared" si="88"/>
        <v>143538.19999999998</v>
      </c>
      <c r="DW26" s="60">
        <f t="shared" si="88"/>
        <v>181839.4</v>
      </c>
      <c r="DX26" s="60">
        <f t="shared" si="88"/>
        <v>229062.5</v>
      </c>
      <c r="DY26" s="60">
        <f t="shared" si="88"/>
        <v>281330</v>
      </c>
      <c r="DZ26" s="60">
        <f t="shared" si="88"/>
        <v>340719</v>
      </c>
      <c r="EA26" s="60">
        <f t="shared" si="88"/>
        <v>398901.39999999997</v>
      </c>
      <c r="EB26" s="60">
        <f t="shared" si="88"/>
        <v>454691.30000000005</v>
      </c>
      <c r="EC26" s="60">
        <f t="shared" si="88"/>
        <v>507814.3</v>
      </c>
      <c r="ED26" s="60">
        <f t="shared" ref="ED26:FI26" si="89">ED7-ED27</f>
        <v>571701.9</v>
      </c>
      <c r="EE26" s="60">
        <f t="shared" si="89"/>
        <v>645227.4</v>
      </c>
      <c r="EF26" s="60">
        <f t="shared" si="89"/>
        <v>732440.79999999993</v>
      </c>
      <c r="EG26" s="60">
        <f t="shared" si="89"/>
        <v>819007.1</v>
      </c>
      <c r="EH26" s="60">
        <f t="shared" si="89"/>
        <v>916130.8</v>
      </c>
      <c r="EI26" s="60">
        <f t="shared" si="89"/>
        <v>1020483.3</v>
      </c>
      <c r="EJ26" s="60">
        <f t="shared" si="89"/>
        <v>1096496.2</v>
      </c>
      <c r="EK26" s="60">
        <f t="shared" si="89"/>
        <v>1167298.0999999999</v>
      </c>
      <c r="EL26" s="60">
        <f t="shared" si="89"/>
        <v>1194364.3999999999</v>
      </c>
      <c r="EM26" s="60">
        <f t="shared" si="89"/>
        <v>1228254.8</v>
      </c>
      <c r="EN26" s="60">
        <f t="shared" si="89"/>
        <v>1290691.7000000002</v>
      </c>
      <c r="EO26" s="60">
        <f t="shared" si="89"/>
        <v>1307721.3</v>
      </c>
      <c r="EP26" s="60">
        <f t="shared" si="89"/>
        <v>1381714.1</v>
      </c>
      <c r="EQ26" s="60">
        <f t="shared" si="89"/>
        <v>1398031.5</v>
      </c>
      <c r="ER26" s="60">
        <f t="shared" si="89"/>
        <v>1444016.2</v>
      </c>
      <c r="ES26" s="60">
        <f t="shared" si="89"/>
        <v>1499734.0999999999</v>
      </c>
      <c r="ET26" s="60">
        <f t="shared" si="89"/>
        <v>1564157.5</v>
      </c>
      <c r="EU26" s="60">
        <f t="shared" si="89"/>
        <v>1647422.2999999998</v>
      </c>
      <c r="EV26" s="60">
        <f t="shared" si="89"/>
        <v>1674939.4</v>
      </c>
      <c r="EW26" s="60">
        <f t="shared" si="89"/>
        <v>1735960.8</v>
      </c>
      <c r="EX26" s="60">
        <f t="shared" si="89"/>
        <v>1837434.4</v>
      </c>
      <c r="EY26" s="60">
        <f t="shared" si="89"/>
        <v>1918951.7</v>
      </c>
      <c r="EZ26" s="60">
        <f t="shared" si="89"/>
        <v>1971861.7000000002</v>
      </c>
      <c r="FA26" s="60">
        <f t="shared" si="89"/>
        <v>2053294.7000000002</v>
      </c>
      <c r="FB26" s="60">
        <f t="shared" si="89"/>
        <v>2135199.7000000002</v>
      </c>
      <c r="FC26" s="60">
        <f t="shared" si="89"/>
        <v>2201224.5</v>
      </c>
      <c r="FD26" s="60">
        <f t="shared" si="89"/>
        <v>2237714.3000000003</v>
      </c>
      <c r="FE26" s="60">
        <f t="shared" si="89"/>
        <v>2284403.8000000003</v>
      </c>
      <c r="FF26" s="60">
        <f t="shared" si="89"/>
        <v>2329103.8000000003</v>
      </c>
      <c r="FG26" s="60">
        <f t="shared" si="89"/>
        <v>2381450.7000000002</v>
      </c>
      <c r="FH26" s="60">
        <f t="shared" si="89"/>
        <v>2411004.5</v>
      </c>
      <c r="FI26" s="60">
        <f t="shared" si="89"/>
        <v>2573643.1999999997</v>
      </c>
      <c r="FJ26" s="60">
        <f t="shared" ref="FJ26:FM26" si="90">FJ7-FJ27</f>
        <v>2683512.2000000002</v>
      </c>
      <c r="FK26" s="60">
        <f t="shared" si="90"/>
        <v>2761066.5</v>
      </c>
      <c r="FL26" s="60">
        <f t="shared" si="90"/>
        <v>2868678</v>
      </c>
      <c r="FM26" s="60">
        <f t="shared" si="90"/>
        <v>2965639.8</v>
      </c>
      <c r="FN26" s="100">
        <f>FN7-FN27</f>
        <v>3094361.8</v>
      </c>
      <c r="FO26" s="7"/>
      <c r="FP26" s="7"/>
      <c r="FQ26" s="7"/>
      <c r="FR26" s="7"/>
      <c r="FS26" s="7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</row>
    <row r="27" spans="2:196" x14ac:dyDescent="0.3">
      <c r="B27" s="104" t="s">
        <v>44</v>
      </c>
      <c r="C27" s="36" t="s">
        <v>16</v>
      </c>
      <c r="D27" s="35" t="s">
        <v>50</v>
      </c>
      <c r="E27" s="67" t="s">
        <v>18</v>
      </c>
      <c r="F27" s="68">
        <v>0.4</v>
      </c>
      <c r="G27" s="68">
        <v>0.5</v>
      </c>
      <c r="H27" s="68">
        <v>0.7</v>
      </c>
      <c r="I27" s="68">
        <v>1</v>
      </c>
      <c r="J27" s="68">
        <v>1</v>
      </c>
      <c r="K27" s="68">
        <v>0.9</v>
      </c>
      <c r="L27" s="68">
        <v>1.3</v>
      </c>
      <c r="M27" s="68">
        <v>1</v>
      </c>
      <c r="N27" s="68">
        <v>1.2</v>
      </c>
      <c r="O27" s="68">
        <v>1</v>
      </c>
      <c r="P27" s="68">
        <v>1.7</v>
      </c>
      <c r="Q27" s="68">
        <v>1.6</v>
      </c>
      <c r="R27" s="68">
        <v>1.6</v>
      </c>
      <c r="S27" s="68">
        <v>1.2</v>
      </c>
      <c r="T27" s="68">
        <v>1.2</v>
      </c>
      <c r="U27" s="68">
        <v>1.2</v>
      </c>
      <c r="V27" s="68">
        <v>1.3</v>
      </c>
      <c r="W27" s="68">
        <v>1.3</v>
      </c>
      <c r="X27" s="68">
        <v>1.1000000000000001</v>
      </c>
      <c r="Y27" s="68">
        <v>1.6</v>
      </c>
      <c r="Z27" s="68">
        <v>1.6</v>
      </c>
      <c r="AA27" s="68">
        <v>1.6</v>
      </c>
      <c r="AB27" s="68">
        <v>1.5</v>
      </c>
      <c r="AC27" s="68">
        <v>1.3</v>
      </c>
      <c r="AD27" s="68">
        <v>1.4</v>
      </c>
      <c r="AE27" s="68">
        <v>1.6</v>
      </c>
      <c r="AF27" s="68">
        <v>1.7</v>
      </c>
      <c r="AG27" s="68">
        <v>2</v>
      </c>
      <c r="AH27" s="68">
        <v>2</v>
      </c>
      <c r="AI27" s="68">
        <v>1.9</v>
      </c>
      <c r="AJ27" s="68">
        <v>2.2000000000000002</v>
      </c>
      <c r="AK27" s="68">
        <v>2.2000000000000002</v>
      </c>
      <c r="AL27" s="68">
        <v>2.4</v>
      </c>
      <c r="AM27" s="68">
        <v>1.9</v>
      </c>
      <c r="AN27" s="68">
        <v>1.4</v>
      </c>
      <c r="AO27" s="68">
        <v>1.4</v>
      </c>
      <c r="AP27" s="68">
        <v>1.4</v>
      </c>
      <c r="AQ27" s="68">
        <v>1.4</v>
      </c>
      <c r="AR27" s="68">
        <v>1.3</v>
      </c>
      <c r="AS27" s="68">
        <v>1.2</v>
      </c>
      <c r="AT27" s="68">
        <v>1.1000000000000001</v>
      </c>
      <c r="AU27" s="68">
        <v>1.1000000000000001</v>
      </c>
      <c r="AV27" s="68">
        <v>1</v>
      </c>
      <c r="AW27" s="68">
        <v>0.9</v>
      </c>
      <c r="AX27" s="68">
        <v>0.9</v>
      </c>
      <c r="AY27" s="68">
        <v>0.8</v>
      </c>
      <c r="AZ27" s="68">
        <v>0.7</v>
      </c>
      <c r="BA27" s="68">
        <v>0.7</v>
      </c>
      <c r="BB27" s="68">
        <v>0.7</v>
      </c>
      <c r="BC27" s="68">
        <v>0.7</v>
      </c>
      <c r="BD27" s="68">
        <v>0.8</v>
      </c>
      <c r="BE27" s="68">
        <v>0.8</v>
      </c>
      <c r="BF27" s="68">
        <v>1.1000000000000001</v>
      </c>
      <c r="BG27" s="68">
        <v>1.4</v>
      </c>
      <c r="BH27" s="68">
        <v>0.4</v>
      </c>
      <c r="BI27" s="68">
        <v>0.4</v>
      </c>
      <c r="BJ27" s="68">
        <v>5.2</v>
      </c>
      <c r="BK27" s="68">
        <v>7.6</v>
      </c>
      <c r="BL27" s="68">
        <v>22.5</v>
      </c>
      <c r="BM27" s="68">
        <v>48.4</v>
      </c>
      <c r="BN27" s="68">
        <v>43.9</v>
      </c>
      <c r="BO27" s="68">
        <v>41.7</v>
      </c>
      <c r="BP27" s="68">
        <v>48.2</v>
      </c>
      <c r="BQ27" s="68">
        <v>53.5</v>
      </c>
      <c r="BR27" s="68">
        <v>43.5</v>
      </c>
      <c r="BS27" s="68">
        <v>38.700000000000003</v>
      </c>
      <c r="BT27" s="68">
        <v>32.9</v>
      </c>
      <c r="BU27" s="68">
        <v>33</v>
      </c>
      <c r="BV27" s="68">
        <v>32.9</v>
      </c>
      <c r="BW27" s="68">
        <v>32.299999999999997</v>
      </c>
      <c r="BX27" s="68">
        <v>21</v>
      </c>
      <c r="BY27" s="68">
        <v>0.9</v>
      </c>
      <c r="BZ27" s="68">
        <v>0.5</v>
      </c>
      <c r="CA27" s="68">
        <v>0.5</v>
      </c>
      <c r="CB27" s="68">
        <v>0.5</v>
      </c>
      <c r="CC27" s="68">
        <v>0.7</v>
      </c>
      <c r="CD27" s="68">
        <v>0.7</v>
      </c>
      <c r="CE27" s="68">
        <v>0.7</v>
      </c>
      <c r="CF27" s="68">
        <v>0.7</v>
      </c>
      <c r="CG27" s="68">
        <v>0.7</v>
      </c>
      <c r="CH27" s="68">
        <v>0.7</v>
      </c>
      <c r="CI27" s="68">
        <v>0.7</v>
      </c>
      <c r="CJ27" s="68">
        <v>3.4</v>
      </c>
      <c r="CK27" s="68">
        <v>3.4</v>
      </c>
      <c r="CL27" s="68">
        <v>3.4</v>
      </c>
      <c r="CM27" s="68">
        <v>7.8</v>
      </c>
      <c r="CN27" s="68">
        <v>24</v>
      </c>
      <c r="CO27" s="68">
        <v>19.7</v>
      </c>
      <c r="CP27" s="68">
        <v>28.5</v>
      </c>
      <c r="CQ27" s="68">
        <v>22.2</v>
      </c>
      <c r="CR27" s="68">
        <v>175.2</v>
      </c>
      <c r="CS27" s="68">
        <v>157.1</v>
      </c>
      <c r="CT27" s="68">
        <v>153</v>
      </c>
      <c r="CU27" s="68">
        <v>150.5</v>
      </c>
      <c r="CV27" s="68">
        <v>147.69999999999999</v>
      </c>
      <c r="CW27" s="68">
        <v>144.30000000000001</v>
      </c>
      <c r="CX27" s="68">
        <v>157.80000000000001</v>
      </c>
      <c r="CY27" s="68">
        <v>173.4</v>
      </c>
      <c r="CZ27" s="68">
        <v>190.5</v>
      </c>
      <c r="DA27" s="68">
        <v>196.4</v>
      </c>
      <c r="DB27" s="68">
        <v>214.5</v>
      </c>
      <c r="DC27" s="68">
        <v>225.9</v>
      </c>
      <c r="DD27" s="68">
        <v>232.7</v>
      </c>
      <c r="DE27" s="68">
        <v>239.2</v>
      </c>
      <c r="DF27" s="68">
        <v>252.8</v>
      </c>
      <c r="DG27" s="68">
        <v>256.8</v>
      </c>
      <c r="DH27" s="68">
        <v>259.8</v>
      </c>
      <c r="DI27" s="68">
        <v>274.60000000000002</v>
      </c>
      <c r="DJ27" s="68">
        <v>289.3</v>
      </c>
      <c r="DK27" s="68">
        <v>315.5</v>
      </c>
      <c r="DL27" s="68">
        <v>307.10000000000002</v>
      </c>
      <c r="DM27" s="68">
        <v>267.8</v>
      </c>
      <c r="DN27" s="68">
        <v>256.3</v>
      </c>
      <c r="DO27" s="68">
        <v>241.3</v>
      </c>
      <c r="DP27" s="68">
        <v>246</v>
      </c>
      <c r="DQ27" s="68">
        <v>250.7</v>
      </c>
      <c r="DR27" s="68">
        <v>236.1</v>
      </c>
      <c r="DS27" s="68">
        <v>220.7</v>
      </c>
      <c r="DT27" s="68">
        <v>216.2</v>
      </c>
      <c r="DU27" s="68">
        <v>995.1</v>
      </c>
      <c r="DV27" s="68">
        <v>1911.6</v>
      </c>
      <c r="DW27" s="68">
        <v>3321.5</v>
      </c>
      <c r="DX27" s="68">
        <v>7542.5</v>
      </c>
      <c r="DY27" s="68">
        <v>10388.6</v>
      </c>
      <c r="DZ27" s="68">
        <v>13394.5</v>
      </c>
      <c r="EA27" s="68">
        <v>13858.7</v>
      </c>
      <c r="EB27" s="68">
        <v>18586.099999999999</v>
      </c>
      <c r="EC27" s="68">
        <v>29050.7</v>
      </c>
      <c r="ED27" s="68">
        <v>34667</v>
      </c>
      <c r="EE27" s="68">
        <v>40072.6</v>
      </c>
      <c r="EF27" s="68">
        <v>42454.9</v>
      </c>
      <c r="EG27" s="68">
        <v>51988.4</v>
      </c>
      <c r="EH27" s="68">
        <v>67187.100000000006</v>
      </c>
      <c r="EI27" s="68">
        <v>74497.8</v>
      </c>
      <c r="EJ27" s="68">
        <v>83092.5</v>
      </c>
      <c r="EK27" s="68">
        <v>78433.3</v>
      </c>
      <c r="EL27" s="68">
        <v>81313.3</v>
      </c>
      <c r="EM27" s="68">
        <v>71486.5</v>
      </c>
      <c r="EN27" s="68">
        <v>40628.9</v>
      </c>
      <c r="EO27" s="68">
        <v>45848</v>
      </c>
      <c r="EP27" s="68">
        <v>38312.5</v>
      </c>
      <c r="EQ27" s="68">
        <v>38110.300000000003</v>
      </c>
      <c r="ER27" s="68">
        <v>27309.5</v>
      </c>
      <c r="ES27" s="68">
        <v>26727.3</v>
      </c>
      <c r="ET27" s="68">
        <v>27492.2</v>
      </c>
      <c r="EU27" s="68">
        <v>9981.1</v>
      </c>
      <c r="EV27" s="68">
        <v>2785.3</v>
      </c>
      <c r="EW27" s="68">
        <v>2890.3</v>
      </c>
      <c r="EX27" s="68">
        <v>2052</v>
      </c>
      <c r="EY27" s="68">
        <v>2148.5</v>
      </c>
      <c r="EZ27" s="68">
        <v>2151.4</v>
      </c>
      <c r="FA27" s="68">
        <v>2043.4</v>
      </c>
      <c r="FB27" s="68">
        <v>1887.9</v>
      </c>
      <c r="FC27" s="68">
        <v>3199.1</v>
      </c>
      <c r="FD27" s="68">
        <v>3480.4</v>
      </c>
      <c r="FE27" s="68">
        <v>3436.4</v>
      </c>
      <c r="FF27" s="68">
        <v>3093.3</v>
      </c>
      <c r="FG27" s="68">
        <v>3179.8</v>
      </c>
      <c r="FH27" s="68">
        <v>3247.4</v>
      </c>
      <c r="FI27" s="68">
        <v>2985.7</v>
      </c>
      <c r="FJ27" s="68">
        <v>3217</v>
      </c>
      <c r="FK27" s="68">
        <v>3386.4</v>
      </c>
      <c r="FL27" s="68">
        <v>1259.8</v>
      </c>
      <c r="FM27" s="68">
        <v>1275.5</v>
      </c>
      <c r="FN27" s="116">
        <v>1160.0999999999999</v>
      </c>
    </row>
    <row r="28" spans="2:196" ht="15.6" x14ac:dyDescent="0.35">
      <c r="B28" s="117" t="s">
        <v>64</v>
      </c>
      <c r="C28" s="59" t="s">
        <v>45</v>
      </c>
      <c r="D28" s="58" t="s">
        <v>50</v>
      </c>
      <c r="E28" s="58" t="s">
        <v>119</v>
      </c>
      <c r="F28" s="60"/>
      <c r="G28" s="60">
        <f t="shared" ref="G28:AL28" si="91">(G10+F7*G20/100)</f>
        <v>-0.1910498602721574</v>
      </c>
      <c r="H28" s="60">
        <f t="shared" si="91"/>
        <v>-0.26322390943638374</v>
      </c>
      <c r="I28" s="60">
        <f t="shared" si="91"/>
        <v>-0.14998559634058836</v>
      </c>
      <c r="J28" s="60">
        <f t="shared" si="91"/>
        <v>-0.1288077291710209</v>
      </c>
      <c r="K28" s="60">
        <f t="shared" si="91"/>
        <v>1.8605805757920979E-2</v>
      </c>
      <c r="L28" s="60">
        <f t="shared" si="91"/>
        <v>7.1780107702948168E-2</v>
      </c>
      <c r="M28" s="60">
        <f t="shared" si="91"/>
        <v>8.6155117555225785E-2</v>
      </c>
      <c r="N28" s="60">
        <f t="shared" si="91"/>
        <v>-0.20688385711633994</v>
      </c>
      <c r="O28" s="60">
        <f t="shared" si="91"/>
        <v>-8.7926122453900635E-2</v>
      </c>
      <c r="P28" s="60">
        <f t="shared" si="91"/>
        <v>0.10977606041975992</v>
      </c>
      <c r="Q28" s="60">
        <f t="shared" si="91"/>
        <v>0.42127253569221124</v>
      </c>
      <c r="R28" s="60">
        <f t="shared" si="91"/>
        <v>0.58342500620127757</v>
      </c>
      <c r="S28" s="60">
        <f t="shared" si="91"/>
        <v>-0.1910963892259763</v>
      </c>
      <c r="T28" s="60">
        <f t="shared" si="91"/>
        <v>-0.67701677485227629</v>
      </c>
      <c r="U28" s="60">
        <f t="shared" si="91"/>
        <v>1.4156135895925053E-2</v>
      </c>
      <c r="V28" s="60">
        <f t="shared" si="91"/>
        <v>0.60085748217404189</v>
      </c>
      <c r="W28" s="60">
        <f t="shared" si="91"/>
        <v>-0.19610436612671631</v>
      </c>
      <c r="X28" s="60">
        <f t="shared" si="91"/>
        <v>-0.22909771317557917</v>
      </c>
      <c r="Y28" s="60">
        <f t="shared" si="91"/>
        <v>0.24708483318530053</v>
      </c>
      <c r="Z28" s="60">
        <f t="shared" si="91"/>
        <v>-0.24991623369331989</v>
      </c>
      <c r="AA28" s="60">
        <f t="shared" si="91"/>
        <v>3.5729411629689609E-2</v>
      </c>
      <c r="AB28" s="60">
        <f t="shared" si="91"/>
        <v>-0.39749349620370367</v>
      </c>
      <c r="AC28" s="60">
        <f t="shared" si="91"/>
        <v>-0.23709915485669453</v>
      </c>
      <c r="AD28" s="60">
        <f t="shared" si="91"/>
        <v>0.30147230820454635</v>
      </c>
      <c r="AE28" s="60">
        <f t="shared" si="91"/>
        <v>0.12690399801974983</v>
      </c>
      <c r="AF28" s="60">
        <f t="shared" si="91"/>
        <v>-0.53471115304746641</v>
      </c>
      <c r="AG28" s="60">
        <f t="shared" si="91"/>
        <v>-0.18967257830079373</v>
      </c>
      <c r="AH28" s="60">
        <f t="shared" si="91"/>
        <v>0.37878729738148659</v>
      </c>
      <c r="AI28" s="60">
        <f t="shared" si="91"/>
        <v>0.2529861684148132</v>
      </c>
      <c r="AJ28" s="60">
        <f t="shared" si="91"/>
        <v>-0.21948021284187794</v>
      </c>
      <c r="AK28" s="60">
        <f t="shared" si="91"/>
        <v>-0.49773325421186532</v>
      </c>
      <c r="AL28" s="60">
        <f t="shared" si="91"/>
        <v>-0.25781916388308312</v>
      </c>
      <c r="AM28" s="60">
        <f t="shared" ref="AM28:BR28" si="92">(AM10+AL7*AM20/100)</f>
        <v>-0.25292374100342241</v>
      </c>
      <c r="AN28" s="60">
        <f t="shared" si="92"/>
        <v>0.30282422852357466</v>
      </c>
      <c r="AO28" s="60">
        <f t="shared" si="92"/>
        <v>-3.8403169384128653E-2</v>
      </c>
      <c r="AP28" s="60">
        <f t="shared" si="92"/>
        <v>-2.3699553830159668E-2</v>
      </c>
      <c r="AQ28" s="60">
        <f t="shared" si="92"/>
        <v>0.12463725003345139</v>
      </c>
      <c r="AR28" s="60">
        <f t="shared" si="92"/>
        <v>0.16386840345031742</v>
      </c>
      <c r="AS28" s="60">
        <f t="shared" si="92"/>
        <v>-4.5378119678568071E-2</v>
      </c>
      <c r="AT28" s="60">
        <f t="shared" si="92"/>
        <v>3.8173757720160406E-2</v>
      </c>
      <c r="AU28" s="60">
        <f t="shared" si="92"/>
        <v>-0.1084566429808014</v>
      </c>
      <c r="AV28" s="60">
        <f t="shared" si="92"/>
        <v>0.22037798595366426</v>
      </c>
      <c r="AW28" s="60">
        <f t="shared" si="92"/>
        <v>-6.5943754643071034E-2</v>
      </c>
      <c r="AX28" s="60">
        <f t="shared" si="92"/>
        <v>2.2785493545545821E-2</v>
      </c>
      <c r="AY28" s="60">
        <f t="shared" si="92"/>
        <v>0.36425848463093524</v>
      </c>
      <c r="AZ28" s="60">
        <f t="shared" si="92"/>
        <v>0.33048916103280618</v>
      </c>
      <c r="BA28" s="60">
        <f t="shared" si="92"/>
        <v>-0.40387798165045252</v>
      </c>
      <c r="BB28" s="60">
        <f t="shared" si="92"/>
        <v>0.12492292126375512</v>
      </c>
      <c r="BC28" s="60">
        <f t="shared" si="92"/>
        <v>0.26358212682116477</v>
      </c>
      <c r="BD28" s="60">
        <f t="shared" si="92"/>
        <v>0.68146242103316079</v>
      </c>
      <c r="BE28" s="60">
        <f t="shared" si="92"/>
        <v>0.15611897073270581</v>
      </c>
      <c r="BF28" s="60">
        <f t="shared" si="92"/>
        <v>-0.1703657444608517</v>
      </c>
      <c r="BG28" s="60">
        <f t="shared" si="92"/>
        <v>-1.4920079196162896</v>
      </c>
      <c r="BH28" s="60">
        <f t="shared" si="92"/>
        <v>-1.8973653248299245</v>
      </c>
      <c r="BI28" s="60">
        <f t="shared" si="92"/>
        <v>-1.5209658042253142</v>
      </c>
      <c r="BJ28" s="60">
        <f t="shared" si="92"/>
        <v>-0.70980988460178196</v>
      </c>
      <c r="BK28" s="60">
        <f t="shared" si="92"/>
        <v>2.7118977971671825</v>
      </c>
      <c r="BL28" s="60">
        <f t="shared" si="92"/>
        <v>0.84850338233070932</v>
      </c>
      <c r="BM28" s="60">
        <f t="shared" si="92"/>
        <v>17.740985253283995</v>
      </c>
      <c r="BN28" s="60">
        <f t="shared" si="92"/>
        <v>-0.94743829905714838</v>
      </c>
      <c r="BO28" s="60">
        <f t="shared" si="92"/>
        <v>-8.3198283830544248</v>
      </c>
      <c r="BP28" s="60">
        <f t="shared" si="92"/>
        <v>-3.0479865282129404</v>
      </c>
      <c r="BQ28" s="60">
        <f t="shared" si="92"/>
        <v>-0.18693450760120855</v>
      </c>
      <c r="BR28" s="60">
        <f t="shared" si="92"/>
        <v>17.789357542953411</v>
      </c>
      <c r="BS28" s="60">
        <f t="shared" ref="BS28:CX28" si="93">(BS10+BR7*BS20/100)</f>
        <v>5.8060486468821324</v>
      </c>
      <c r="BT28" s="60">
        <f t="shared" si="93"/>
        <v>-10.261272197479816</v>
      </c>
      <c r="BU28" s="60">
        <f t="shared" si="93"/>
        <v>-5.8353448072034677</v>
      </c>
      <c r="BV28" s="60">
        <f t="shared" si="93"/>
        <v>-2.7920438326772441</v>
      </c>
      <c r="BW28" s="60">
        <f t="shared" si="93"/>
        <v>-6.7860334863849348</v>
      </c>
      <c r="BX28" s="60">
        <f t="shared" si="93"/>
        <v>-9.6616675212774865</v>
      </c>
      <c r="BY28" s="60">
        <f t="shared" si="93"/>
        <v>-7.6687433855247367</v>
      </c>
      <c r="BZ28" s="60">
        <f t="shared" si="93"/>
        <v>-6.792401687195305</v>
      </c>
      <c r="CA28" s="60">
        <f t="shared" si="93"/>
        <v>-1.145512892199557</v>
      </c>
      <c r="CB28" s="60">
        <f t="shared" si="93"/>
        <v>-2.8904716798603842</v>
      </c>
      <c r="CC28" s="60">
        <f t="shared" si="93"/>
        <v>-0.41010734845627539</v>
      </c>
      <c r="CD28" s="60">
        <f t="shared" si="93"/>
        <v>5.0937763288859994</v>
      </c>
      <c r="CE28" s="60">
        <f t="shared" si="93"/>
        <v>-0.96853828058443536</v>
      </c>
      <c r="CF28" s="60">
        <f t="shared" si="93"/>
        <v>-6.0669354082890425</v>
      </c>
      <c r="CG28" s="60">
        <f t="shared" si="93"/>
        <v>-10.665602005812197</v>
      </c>
      <c r="CH28" s="60">
        <f t="shared" si="93"/>
        <v>-12.465471189795974</v>
      </c>
      <c r="CI28" s="60">
        <f t="shared" si="93"/>
        <v>-0.25271060552813651</v>
      </c>
      <c r="CJ28" s="60">
        <f t="shared" si="93"/>
        <v>81.607435595082251</v>
      </c>
      <c r="CK28" s="60">
        <f t="shared" si="93"/>
        <v>217.55289271283127</v>
      </c>
      <c r="CL28" s="60">
        <f t="shared" si="93"/>
        <v>284.36878389028766</v>
      </c>
      <c r="CM28" s="60">
        <f t="shared" si="93"/>
        <v>197.61712492035846</v>
      </c>
      <c r="CN28" s="60">
        <f t="shared" si="93"/>
        <v>230.50530962581666</v>
      </c>
      <c r="CO28" s="60">
        <f t="shared" si="93"/>
        <v>-107.81177063389273</v>
      </c>
      <c r="CP28" s="60">
        <f t="shared" si="93"/>
        <v>-159.45931125027752</v>
      </c>
      <c r="CQ28" s="60">
        <f t="shared" si="93"/>
        <v>-59.511267357459431</v>
      </c>
      <c r="CR28" s="60">
        <f t="shared" si="93"/>
        <v>-98.21882211843058</v>
      </c>
      <c r="CS28" s="60">
        <f t="shared" si="93"/>
        <v>-201.98492836890512</v>
      </c>
      <c r="CT28" s="60">
        <f t="shared" si="93"/>
        <v>-91.741201303942503</v>
      </c>
      <c r="CU28" s="60">
        <f t="shared" si="93"/>
        <v>-67.409517742661421</v>
      </c>
      <c r="CV28" s="60">
        <f t="shared" si="93"/>
        <v>-82.56680884899292</v>
      </c>
      <c r="CW28" s="60">
        <f t="shared" si="93"/>
        <v>-11.36823817526178</v>
      </c>
      <c r="CX28" s="60">
        <f t="shared" si="93"/>
        <v>-49.353948029272935</v>
      </c>
      <c r="CY28" s="60">
        <f t="shared" ref="CY28:ED28" si="94">(CY10+CX7*CY20/100)</f>
        <v>-36.095635133007917</v>
      </c>
      <c r="CZ28" s="60">
        <f t="shared" si="94"/>
        <v>-137.21138220241957</v>
      </c>
      <c r="DA28" s="60">
        <f t="shared" si="94"/>
        <v>29.524912593607006</v>
      </c>
      <c r="DB28" s="60">
        <f t="shared" si="94"/>
        <v>87.946428295174357</v>
      </c>
      <c r="DC28" s="60">
        <f t="shared" si="94"/>
        <v>87.603400653000506</v>
      </c>
      <c r="DD28" s="60">
        <f t="shared" si="94"/>
        <v>358.45439263176075</v>
      </c>
      <c r="DE28" s="60">
        <f t="shared" si="94"/>
        <v>-162.00715696456331</v>
      </c>
      <c r="DF28" s="60">
        <f t="shared" si="94"/>
        <v>-399.03597678556099</v>
      </c>
      <c r="DG28" s="60">
        <f t="shared" si="94"/>
        <v>-227.77155020457016</v>
      </c>
      <c r="DH28" s="60">
        <f t="shared" si="94"/>
        <v>-7.6104804459027946</v>
      </c>
      <c r="DI28" s="60">
        <f t="shared" si="94"/>
        <v>-626.22933422809638</v>
      </c>
      <c r="DJ28" s="60">
        <f t="shared" si="94"/>
        <v>-527.95817179509595</v>
      </c>
      <c r="DK28" s="60">
        <f t="shared" si="94"/>
        <v>-410.10384805387196</v>
      </c>
      <c r="DL28" s="60">
        <f t="shared" si="94"/>
        <v>-867.67175299026781</v>
      </c>
      <c r="DM28" s="60">
        <f t="shared" si="94"/>
        <v>-1988.7853810570252</v>
      </c>
      <c r="DN28" s="60">
        <f t="shared" si="94"/>
        <v>-679.89860655710936</v>
      </c>
      <c r="DO28" s="60">
        <f t="shared" si="94"/>
        <v>1207.3163016287335</v>
      </c>
      <c r="DP28" s="60">
        <f t="shared" si="94"/>
        <v>-2083.1768795213347</v>
      </c>
      <c r="DQ28" s="60">
        <f t="shared" si="94"/>
        <v>31.142915706584972</v>
      </c>
      <c r="DR28" s="60">
        <f t="shared" si="94"/>
        <v>1984.7099263831833</v>
      </c>
      <c r="DS28" s="60">
        <f t="shared" si="94"/>
        <v>-2397.5397450542187</v>
      </c>
      <c r="DT28" s="60">
        <f t="shared" si="94"/>
        <v>-902.46963526308537</v>
      </c>
      <c r="DU28" s="60">
        <f t="shared" si="94"/>
        <v>6289.7165879536769</v>
      </c>
      <c r="DV28" s="60">
        <f t="shared" si="94"/>
        <v>-4140.1538465483791</v>
      </c>
      <c r="DW28" s="60">
        <f t="shared" si="94"/>
        <v>-2674.4223899674071</v>
      </c>
      <c r="DX28" s="60">
        <f t="shared" si="94"/>
        <v>-5130.3914285715546</v>
      </c>
      <c r="DY28" s="60">
        <f t="shared" si="94"/>
        <v>-17632.807093828094</v>
      </c>
      <c r="DZ28" s="60">
        <f t="shared" si="94"/>
        <v>-25615.815603244835</v>
      </c>
      <c r="EA28" s="60">
        <f t="shared" si="94"/>
        <v>-29144.867369282314</v>
      </c>
      <c r="EB28" s="60">
        <f t="shared" si="94"/>
        <v>-33726.866111244759</v>
      </c>
      <c r="EC28" s="60">
        <f t="shared" si="94"/>
        <v>-31110.124836563125</v>
      </c>
      <c r="ED28" s="60">
        <f t="shared" si="94"/>
        <v>-37794.039987006516</v>
      </c>
      <c r="EE28" s="60">
        <f t="shared" ref="EE28:FL28" si="95">(EE10+ED7*EE20/100)</f>
        <v>-28590.37470999104</v>
      </c>
      <c r="EF28" s="60">
        <f t="shared" si="95"/>
        <v>-34454.374877430746</v>
      </c>
      <c r="EG28" s="60">
        <f t="shared" si="95"/>
        <v>-48458.861647113328</v>
      </c>
      <c r="EH28" s="60">
        <f t="shared" si="95"/>
        <v>-49226.380952959298</v>
      </c>
      <c r="EI28" s="60">
        <f t="shared" si="95"/>
        <v>-43500.192998188286</v>
      </c>
      <c r="EJ28" s="60">
        <f t="shared" si="95"/>
        <v>-7988.3151654688409</v>
      </c>
      <c r="EK28" s="60">
        <f t="shared" si="95"/>
        <v>-17570.278199117289</v>
      </c>
      <c r="EL28" s="60">
        <f t="shared" si="95"/>
        <v>-1159.4662175065605</v>
      </c>
      <c r="EM28" s="60">
        <f t="shared" si="95"/>
        <v>-4022.8079562837047</v>
      </c>
      <c r="EN28" s="60">
        <f t="shared" si="95"/>
        <v>-1994.8001467612739</v>
      </c>
      <c r="EO28" s="60">
        <f t="shared" si="95"/>
        <v>-6495.4876204453867</v>
      </c>
      <c r="EP28" s="60">
        <f t="shared" si="95"/>
        <v>-402.85007082106313</v>
      </c>
      <c r="EQ28" s="60">
        <f t="shared" si="95"/>
        <v>7621.840703924885</v>
      </c>
      <c r="ER28" s="60">
        <f t="shared" si="95"/>
        <v>706.05544292111881</v>
      </c>
      <c r="ES28" s="60">
        <f t="shared" si="95"/>
        <v>-12315.125982211503</v>
      </c>
      <c r="ET28" s="60">
        <f t="shared" si="95"/>
        <v>-29647.419450136011</v>
      </c>
      <c r="EU28" s="60">
        <f t="shared" si="95"/>
        <v>-20885.88193533969</v>
      </c>
      <c r="EV28" s="60">
        <f t="shared" si="95"/>
        <v>19801.625680324549</v>
      </c>
      <c r="EW28" s="60">
        <f t="shared" si="95"/>
        <v>-2394.2050792057853</v>
      </c>
      <c r="EX28" s="60">
        <f t="shared" si="95"/>
        <v>-49967.696299515403</v>
      </c>
      <c r="EY28" s="60">
        <f t="shared" si="95"/>
        <v>-56956.497371049147</v>
      </c>
      <c r="EZ28" s="60">
        <f t="shared" si="95"/>
        <v>-24796.00971157365</v>
      </c>
      <c r="FA28" s="60">
        <f t="shared" si="95"/>
        <v>-15381.75427876813</v>
      </c>
      <c r="FB28" s="60">
        <f t="shared" si="95"/>
        <v>-23877.892079573507</v>
      </c>
      <c r="FC28" s="60">
        <f t="shared" si="95"/>
        <v>-26516.080317790602</v>
      </c>
      <c r="FD28" s="60">
        <f t="shared" si="95"/>
        <v>-24326.233089431014</v>
      </c>
      <c r="FE28" s="60">
        <f t="shared" si="95"/>
        <v>-12942.599637522286</v>
      </c>
      <c r="FF28" s="60">
        <f t="shared" si="95"/>
        <v>-27372.738454054368</v>
      </c>
      <c r="FG28" s="60">
        <f t="shared" si="95"/>
        <v>-14142.305721231281</v>
      </c>
      <c r="FH28" s="60">
        <f t="shared" si="95"/>
        <v>-2093.7560228521652</v>
      </c>
      <c r="FI28" s="60">
        <f t="shared" si="95"/>
        <v>-118898.64182083649</v>
      </c>
      <c r="FJ28" s="60">
        <f t="shared" si="95"/>
        <v>-130916.71634215681</v>
      </c>
      <c r="FK28" s="60">
        <f t="shared" si="95"/>
        <v>-69007.736778522434</v>
      </c>
      <c r="FL28" s="60">
        <f t="shared" si="95"/>
        <v>20191.47911231179</v>
      </c>
      <c r="FM28" s="60">
        <f>(FM10+FL7*FM20/100)</f>
        <v>-18376.908147424772</v>
      </c>
      <c r="FN28" s="100">
        <f>(FN10+FM7*FN20/100)</f>
        <v>-10852.251650786238</v>
      </c>
      <c r="FO28" s="7"/>
      <c r="FP28" s="7"/>
      <c r="FQ28" s="7"/>
      <c r="FR28" s="7"/>
      <c r="FS28" s="7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</row>
    <row r="29" spans="2:196" x14ac:dyDescent="0.3">
      <c r="B29" s="104" t="s">
        <v>46</v>
      </c>
      <c r="C29" s="69" t="s">
        <v>45</v>
      </c>
      <c r="D29" s="35" t="s">
        <v>11</v>
      </c>
      <c r="E29" s="35" t="s">
        <v>70</v>
      </c>
      <c r="F29" s="70"/>
      <c r="G29" s="65">
        <f>G28/G6*100</f>
        <v>-4.2519196799329046</v>
      </c>
      <c r="H29" s="65">
        <f t="shared" ref="H29:AL29" si="96">H28/H6*100</f>
        <v>-5.9422803214915154</v>
      </c>
      <c r="I29" s="65">
        <f t="shared" si="96"/>
        <v>-3.3788025658326988</v>
      </c>
      <c r="J29" s="65">
        <f t="shared" si="96"/>
        <v>-2.7153093136218551</v>
      </c>
      <c r="K29" s="65">
        <f t="shared" si="96"/>
        <v>0.36821936011984646</v>
      </c>
      <c r="L29" s="65">
        <f t="shared" si="96"/>
        <v>1.4795420714418073</v>
      </c>
      <c r="M29" s="65">
        <f t="shared" si="96"/>
        <v>1.6833911079040986</v>
      </c>
      <c r="N29" s="65">
        <f t="shared" si="96"/>
        <v>-4.1967452176148052</v>
      </c>
      <c r="O29" s="65">
        <f t="shared" si="96"/>
        <v>-1.7446805370573015</v>
      </c>
      <c r="P29" s="65">
        <f t="shared" si="96"/>
        <v>2.1604581747548282</v>
      </c>
      <c r="Q29" s="65">
        <f t="shared" si="96"/>
        <v>7.7577847959667778</v>
      </c>
      <c r="R29" s="65">
        <f t="shared" si="96"/>
        <v>9.637719156853942</v>
      </c>
      <c r="S29" s="65">
        <f t="shared" si="96"/>
        <v>-3.0989940140258425</v>
      </c>
      <c r="T29" s="65">
        <f t="shared" si="96"/>
        <v>-12.772199026089623</v>
      </c>
      <c r="U29" s="65">
        <f t="shared" si="96"/>
        <v>0.27128286627824322</v>
      </c>
      <c r="V29" s="65">
        <f t="shared" si="96"/>
        <v>10.223177973394007</v>
      </c>
      <c r="W29" s="65">
        <f t="shared" si="96"/>
        <v>-3.3528046467503931</v>
      </c>
      <c r="X29" s="65">
        <f t="shared" si="96"/>
        <v>-4.0803307533173037</v>
      </c>
      <c r="Y29" s="65">
        <f t="shared" si="96"/>
        <v>4.1402767091082868</v>
      </c>
      <c r="Z29" s="65">
        <f t="shared" si="96"/>
        <v>-4.2515939339623117</v>
      </c>
      <c r="AA29" s="65">
        <f t="shared" si="96"/>
        <v>0.58929031128923925</v>
      </c>
      <c r="AB29" s="65">
        <f t="shared" si="96"/>
        <v>-6.8311941927394342</v>
      </c>
      <c r="AC29" s="65">
        <f t="shared" si="96"/>
        <v>-4.20760846018901</v>
      </c>
      <c r="AD29" s="65">
        <f t="shared" si="96"/>
        <v>5.0001912949231473</v>
      </c>
      <c r="AE29" s="65">
        <f t="shared" si="96"/>
        <v>1.9931564009292295</v>
      </c>
      <c r="AF29" s="65">
        <f t="shared" si="96"/>
        <v>-8.7011413986209796</v>
      </c>
      <c r="AG29" s="65">
        <f t="shared" si="96"/>
        <v>-3.1091764169292961</v>
      </c>
      <c r="AH29" s="65">
        <f t="shared" si="96"/>
        <v>5.9648612596909425</v>
      </c>
      <c r="AI29" s="65">
        <f t="shared" si="96"/>
        <v>3.7966315185733874</v>
      </c>
      <c r="AJ29" s="65">
        <f t="shared" si="96"/>
        <v>-3.2908765672938092</v>
      </c>
      <c r="AK29" s="65">
        <f t="shared" si="96"/>
        <v>-7.9396778773780676</v>
      </c>
      <c r="AL29" s="65">
        <f t="shared" si="96"/>
        <v>-4.1532192499893794</v>
      </c>
      <c r="AM29" s="65">
        <f t="shared" ref="AM29:BR29" si="97">AM28/AM6*100</f>
        <v>-4.1595927719986285</v>
      </c>
      <c r="AN29" s="65">
        <f t="shared" si="97"/>
        <v>4.6971874940489924</v>
      </c>
      <c r="AO29" s="65">
        <f t="shared" si="97"/>
        <v>-0.58474602331544479</v>
      </c>
      <c r="AP29" s="65">
        <f t="shared" si="97"/>
        <v>-0.35935317152231921</v>
      </c>
      <c r="AQ29" s="65">
        <f t="shared" si="97"/>
        <v>1.8508428677780075</v>
      </c>
      <c r="AR29" s="65">
        <f t="shared" si="97"/>
        <v>2.3444273242865918</v>
      </c>
      <c r="AS29" s="65">
        <f t="shared" si="97"/>
        <v>-0.63328620030237348</v>
      </c>
      <c r="AT29" s="65">
        <f t="shared" si="97"/>
        <v>0.52125112114050931</v>
      </c>
      <c r="AU29" s="65">
        <f t="shared" si="97"/>
        <v>-1.4727880583276369</v>
      </c>
      <c r="AV29" s="65">
        <f t="shared" si="97"/>
        <v>2.8685248072566076</v>
      </c>
      <c r="AW29" s="65">
        <f t="shared" si="97"/>
        <v>-0.84966345814684419</v>
      </c>
      <c r="AX29" s="65">
        <f t="shared" si="97"/>
        <v>0.27978584703223758</v>
      </c>
      <c r="AY29" s="65">
        <f t="shared" si="97"/>
        <v>4.078252594210122</v>
      </c>
      <c r="AZ29" s="65">
        <f t="shared" si="97"/>
        <v>3.4435158303145403</v>
      </c>
      <c r="BA29" s="65">
        <f t="shared" si="97"/>
        <v>-4.2305996255771747</v>
      </c>
      <c r="BB29" s="65">
        <f t="shared" si="97"/>
        <v>1.2580188780641031</v>
      </c>
      <c r="BC29" s="65">
        <f t="shared" si="97"/>
        <v>2.5404213608304844</v>
      </c>
      <c r="BD29" s="65">
        <f t="shared" si="97"/>
        <v>5.9127946209090307</v>
      </c>
      <c r="BE29" s="65">
        <f t="shared" si="97"/>
        <v>1.2870342564474588</v>
      </c>
      <c r="BF29" s="65">
        <f t="shared" si="97"/>
        <v>-1.3440713003117386</v>
      </c>
      <c r="BG29" s="65">
        <f t="shared" si="97"/>
        <v>-12.452335082391599</v>
      </c>
      <c r="BH29" s="65">
        <f t="shared" si="97"/>
        <v>-14.242797965307957</v>
      </c>
      <c r="BI29" s="65">
        <f t="shared" si="97"/>
        <v>-8.0127616894921587</v>
      </c>
      <c r="BJ29" s="65">
        <f t="shared" si="97"/>
        <v>-2.6162031975051563</v>
      </c>
      <c r="BK29" s="65">
        <f t="shared" si="97"/>
        <v>7.2718331804653884</v>
      </c>
      <c r="BL29" s="65">
        <f t="shared" si="97"/>
        <v>2.0995438929870902</v>
      </c>
      <c r="BM29" s="65">
        <f t="shared" si="97"/>
        <v>31.112336676250241</v>
      </c>
      <c r="BN29" s="65">
        <f t="shared" si="97"/>
        <v>-1.6477153376277351</v>
      </c>
      <c r="BO29" s="65">
        <f t="shared" si="97"/>
        <v>-13.5782325551307</v>
      </c>
      <c r="BP29" s="65">
        <f t="shared" si="97"/>
        <v>-4.5980254157756431</v>
      </c>
      <c r="BQ29" s="65">
        <f t="shared" si="97"/>
        <v>-0.27731395923229335</v>
      </c>
      <c r="BR29" s="65">
        <f t="shared" si="97"/>
        <v>21.301120325239676</v>
      </c>
      <c r="BS29" s="65">
        <f t="shared" ref="BS29:CX29" si="98">BS28/BS6*100</f>
        <v>6.4850702676277194</v>
      </c>
      <c r="BT29" s="65">
        <f t="shared" si="98"/>
        <v>-13.048388272745569</v>
      </c>
      <c r="BU29" s="65">
        <f t="shared" si="98"/>
        <v>-7.3423621710140292</v>
      </c>
      <c r="BV29" s="65">
        <f t="shared" si="98"/>
        <v>-3.4418974664172417</v>
      </c>
      <c r="BW29" s="65">
        <f t="shared" si="98"/>
        <v>-9.5091820698899632</v>
      </c>
      <c r="BX29" s="65">
        <f t="shared" si="98"/>
        <v>-15.193131978719224</v>
      </c>
      <c r="BY29" s="65">
        <f t="shared" si="98"/>
        <v>-12.84734186835162</v>
      </c>
      <c r="BZ29" s="65">
        <f t="shared" si="98"/>
        <v>-12.440610547097561</v>
      </c>
      <c r="CA29" s="65">
        <f t="shared" si="98"/>
        <v>-2.0952842462909937</v>
      </c>
      <c r="CB29" s="65">
        <f t="shared" si="98"/>
        <v>-4.771752536559835</v>
      </c>
      <c r="CC29" s="65">
        <f t="shared" si="98"/>
        <v>-0.6531450223189178</v>
      </c>
      <c r="CD29" s="65">
        <f t="shared" si="98"/>
        <v>6.4442112366648052</v>
      </c>
      <c r="CE29" s="65">
        <f t="shared" si="98"/>
        <v>-1.1244632375704029</v>
      </c>
      <c r="CF29" s="65">
        <f t="shared" si="98"/>
        <v>-6.3783634322379417</v>
      </c>
      <c r="CG29" s="65">
        <f t="shared" si="98"/>
        <v>-9.4651826993743562</v>
      </c>
      <c r="CH29" s="65">
        <f t="shared" si="98"/>
        <v>-9.265040459563572</v>
      </c>
      <c r="CI29" s="65">
        <f t="shared" si="98"/>
        <v>-0.15077024565788852</v>
      </c>
      <c r="CJ29" s="65">
        <f t="shared" si="98"/>
        <v>35.711858848771058</v>
      </c>
      <c r="CK29" s="65">
        <f t="shared" si="98"/>
        <v>48.656943395761957</v>
      </c>
      <c r="CL29" s="65">
        <f t="shared" si="98"/>
        <v>34.295772414582572</v>
      </c>
      <c r="CM29" s="65">
        <f t="shared" si="98"/>
        <v>10.629017433819035</v>
      </c>
      <c r="CN29" s="65">
        <f t="shared" si="98"/>
        <v>6.4089337014361289</v>
      </c>
      <c r="CO29" s="65">
        <f t="shared" si="98"/>
        <v>-2.5461681509235721</v>
      </c>
      <c r="CP29" s="65">
        <f t="shared" si="98"/>
        <v>-3.5638141420807701</v>
      </c>
      <c r="CQ29" s="65">
        <f t="shared" si="98"/>
        <v>-1.1757005845333579</v>
      </c>
      <c r="CR29" s="65">
        <f t="shared" si="98"/>
        <v>-1.633965773363141</v>
      </c>
      <c r="CS29" s="65">
        <f t="shared" si="98"/>
        <v>-3.1049448051447026</v>
      </c>
      <c r="CT29" s="65">
        <f t="shared" si="98"/>
        <v>-1.2693398869824639</v>
      </c>
      <c r="CU29" s="65">
        <f t="shared" si="98"/>
        <v>-0.87237317531297009</v>
      </c>
      <c r="CV29" s="65">
        <f t="shared" si="98"/>
        <v>-0.9676181377790275</v>
      </c>
      <c r="CW29" s="65">
        <f t="shared" si="98"/>
        <v>-0.12197520028142783</v>
      </c>
      <c r="CX29" s="65">
        <f t="shared" si="98"/>
        <v>-0.49175518525575013</v>
      </c>
      <c r="CY29" s="65">
        <f t="shared" ref="CY29:ED29" si="99">CY28/CY6*100</f>
        <v>-0.33269929181903846</v>
      </c>
      <c r="CZ29" s="65">
        <f t="shared" si="99"/>
        <v>-1.1877746878163187</v>
      </c>
      <c r="DA29" s="65">
        <f t="shared" si="99"/>
        <v>0.23359068872588004</v>
      </c>
      <c r="DB29" s="65">
        <f t="shared" si="99"/>
        <v>0.61668591308446741</v>
      </c>
      <c r="DC29" s="65">
        <f t="shared" si="99"/>
        <v>0.54507117708113062</v>
      </c>
      <c r="DD29" s="65">
        <f t="shared" si="99"/>
        <v>1.9350052761208481</v>
      </c>
      <c r="DE29" s="65">
        <f t="shared" si="99"/>
        <v>-0.79293638657433974</v>
      </c>
      <c r="DF29" s="65">
        <f t="shared" si="99"/>
        <v>-1.8068794470100968</v>
      </c>
      <c r="DG29" s="65">
        <f t="shared" si="99"/>
        <v>-0.94398686108132579</v>
      </c>
      <c r="DH29" s="65">
        <f t="shared" si="99"/>
        <v>-2.8406275605678079E-2</v>
      </c>
      <c r="DI29" s="65">
        <f t="shared" si="99"/>
        <v>-2.1503372500284597</v>
      </c>
      <c r="DJ29" s="65">
        <f t="shared" si="99"/>
        <v>-1.6392962538212006</v>
      </c>
      <c r="DK29" s="65">
        <f t="shared" si="99"/>
        <v>-1.1274580919742712</v>
      </c>
      <c r="DL29" s="65">
        <f t="shared" si="99"/>
        <v>-2.1841447109104632</v>
      </c>
      <c r="DM29" s="65">
        <f t="shared" si="99"/>
        <v>-4.5659143103379147</v>
      </c>
      <c r="DN29" s="65">
        <f t="shared" si="99"/>
        <v>-1.2945069388049799</v>
      </c>
      <c r="DO29" s="65">
        <f t="shared" si="99"/>
        <v>1.8176417028156997</v>
      </c>
      <c r="DP29" s="65">
        <f t="shared" si="99"/>
        <v>-2.7370090660779054</v>
      </c>
      <c r="DQ29" s="65">
        <f t="shared" si="99"/>
        <v>3.2585495153400729E-2</v>
      </c>
      <c r="DR29" s="65">
        <f t="shared" si="99"/>
        <v>1.7088311027508514</v>
      </c>
      <c r="DS29" s="65">
        <f t="shared" si="99"/>
        <v>-1.7532181188815616</v>
      </c>
      <c r="DT29" s="65">
        <f t="shared" si="99"/>
        <v>-0.53925615842753205</v>
      </c>
      <c r="DU29" s="65">
        <f t="shared" si="99"/>
        <v>3.0091345465353059</v>
      </c>
      <c r="DV29" s="65">
        <f t="shared" si="99"/>
        <v>-1.6524630174455817</v>
      </c>
      <c r="DW29" s="65">
        <f t="shared" si="99"/>
        <v>-0.90405142991700094</v>
      </c>
      <c r="DX29" s="65">
        <f t="shared" si="99"/>
        <v>-1.4880557716791574</v>
      </c>
      <c r="DY29" s="65">
        <f t="shared" si="99"/>
        <v>-4.4707353153981781</v>
      </c>
      <c r="DZ29" s="65">
        <f t="shared" si="99"/>
        <v>-5.7829983311501145</v>
      </c>
      <c r="EA29" s="65">
        <f t="shared" si="99"/>
        <v>-5.9403044650573982</v>
      </c>
      <c r="EB29" s="65">
        <f t="shared" si="99"/>
        <v>-6.2754302837538898</v>
      </c>
      <c r="EC29" s="65">
        <f t="shared" si="99"/>
        <v>-5.2030198780691252</v>
      </c>
      <c r="ED29" s="65">
        <f t="shared" si="99"/>
        <v>-5.7523438086672964</v>
      </c>
      <c r="EE29" s="65">
        <f t="shared" ref="EE29:FJ29" si="100">EE28/EE6*100</f>
        <v>-3.9337602568780299</v>
      </c>
      <c r="EF29" s="65">
        <f t="shared" si="100"/>
        <v>-4.3384226126245515</v>
      </c>
      <c r="EG29" s="65">
        <f t="shared" si="100"/>
        <v>-5.795086454063318</v>
      </c>
      <c r="EH29" s="65">
        <f t="shared" si="100"/>
        <v>-5.7109965950268711</v>
      </c>
      <c r="EI29" s="65">
        <f t="shared" si="100"/>
        <v>-4.7702743078397631</v>
      </c>
      <c r="EJ29" s="65">
        <f t="shared" si="100"/>
        <v>-0.80647618495165929</v>
      </c>
      <c r="EK29" s="65">
        <f t="shared" si="100"/>
        <v>-1.6769606623056794</v>
      </c>
      <c r="EL29" s="65">
        <f t="shared" si="100"/>
        <v>-0.10587846875152365</v>
      </c>
      <c r="EM29" s="65">
        <f t="shared" si="100"/>
        <v>-0.35248928692330284</v>
      </c>
      <c r="EN29" s="65">
        <f t="shared" si="100"/>
        <v>-0.16940262876049089</v>
      </c>
      <c r="EO29" s="65">
        <f t="shared" si="100"/>
        <v>-0.52183313008772303</v>
      </c>
      <c r="EP29" s="65">
        <f t="shared" si="100"/>
        <v>-3.0784270186049983E-2</v>
      </c>
      <c r="EQ29" s="65">
        <f t="shared" si="100"/>
        <v>0.56228073148814184</v>
      </c>
      <c r="ER29" s="65">
        <f t="shared" si="100"/>
        <v>5.045465960936573E-2</v>
      </c>
      <c r="ES29" s="65">
        <f t="shared" si="100"/>
        <v>-0.84503198203785057</v>
      </c>
      <c r="ET29" s="65">
        <f t="shared" si="100"/>
        <v>-1.9777167270986324</v>
      </c>
      <c r="EU29" s="65">
        <f t="shared" si="100"/>
        <v>-1.3389551433605369</v>
      </c>
      <c r="EV29" s="65">
        <f t="shared" si="100"/>
        <v>1.2210303157753444</v>
      </c>
      <c r="EW29" s="65">
        <f t="shared" si="100"/>
        <v>-0.14565782658236831</v>
      </c>
      <c r="EX29" s="65">
        <f t="shared" si="100"/>
        <v>-3.1543136043299222</v>
      </c>
      <c r="EY29" s="65">
        <f t="shared" si="100"/>
        <v>-3.5202993879240219</v>
      </c>
      <c r="EZ29" s="65">
        <f t="shared" si="100"/>
        <v>-1.496112902271673</v>
      </c>
      <c r="FA29" s="65">
        <f t="shared" si="100"/>
        <v>-0.9419908389142454</v>
      </c>
      <c r="FB29" s="65">
        <f t="shared" si="100"/>
        <v>-1.4727978097275476</v>
      </c>
      <c r="FC29" s="65">
        <f t="shared" si="100"/>
        <v>-1.6209154132897301</v>
      </c>
      <c r="FD29" s="65">
        <f t="shared" si="100"/>
        <v>-1.4625479010168305</v>
      </c>
      <c r="FE29" s="65">
        <f t="shared" si="100"/>
        <v>-0.75916055804117066</v>
      </c>
      <c r="FF29" s="65">
        <f t="shared" si="100"/>
        <v>-1.5690941983747924</v>
      </c>
      <c r="FG29" s="65">
        <f t="shared" si="100"/>
        <v>-0.79551963270036352</v>
      </c>
      <c r="FH29" s="65">
        <f t="shared" si="100"/>
        <v>-0.11605756631917205</v>
      </c>
      <c r="FI29" s="65">
        <f t="shared" si="100"/>
        <v>-7.1196284182667506</v>
      </c>
      <c r="FJ29" s="65">
        <f t="shared" si="100"/>
        <v>-7.105356338984409</v>
      </c>
      <c r="FK29" s="65">
        <f t="shared" ref="FK29:FL29" si="101">FK28/FK6*100</f>
        <v>-3.453715184249182</v>
      </c>
      <c r="FL29" s="65">
        <f t="shared" si="101"/>
        <v>0.94231860376402299</v>
      </c>
      <c r="FM29" s="65">
        <f>FM28/FM6*100</f>
        <v>-0.8345434954520522</v>
      </c>
      <c r="FN29" s="105">
        <f>FN28/FN6*100</f>
        <v>-0.48060308224469372</v>
      </c>
      <c r="FO29" s="7"/>
      <c r="FP29" s="7"/>
      <c r="FQ29" s="7"/>
      <c r="FR29" s="7"/>
      <c r="FS29" s="7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</row>
    <row r="30" spans="2:196" x14ac:dyDescent="0.3">
      <c r="FO30" s="7"/>
      <c r="FP30" s="7"/>
      <c r="FQ30" s="7"/>
      <c r="FR30" s="7"/>
      <c r="FS30" s="7"/>
    </row>
    <row r="31" spans="2:196" x14ac:dyDescent="0.3">
      <c r="FJ31" s="15"/>
      <c r="FO31" s="7"/>
      <c r="FP31" s="7"/>
      <c r="FQ31" s="7"/>
      <c r="FR31" s="7"/>
      <c r="FS31" s="7"/>
    </row>
    <row r="32" spans="2:196" x14ac:dyDescent="0.3">
      <c r="FJ32" s="14"/>
      <c r="FO32" s="7"/>
      <c r="FP32" s="7"/>
      <c r="FQ32" s="7"/>
      <c r="FR32" s="7"/>
      <c r="FS32" s="7"/>
    </row>
    <row r="33" spans="168:175" x14ac:dyDescent="0.3">
      <c r="FO33" s="7"/>
      <c r="FP33" s="7"/>
      <c r="FQ33" s="7"/>
      <c r="FR33" s="7"/>
      <c r="FS33" s="7"/>
    </row>
    <row r="34" spans="168:175" x14ac:dyDescent="0.3">
      <c r="FO34" s="7"/>
      <c r="FP34" s="7"/>
      <c r="FQ34" s="7"/>
      <c r="FR34" s="7"/>
      <c r="FS34" s="7"/>
    </row>
    <row r="35" spans="168:175" x14ac:dyDescent="0.3">
      <c r="FO35" s="7"/>
      <c r="FP35" s="7"/>
      <c r="FQ35" s="7"/>
      <c r="FR35" s="7"/>
      <c r="FS35" s="7"/>
    </row>
    <row r="36" spans="168:175" x14ac:dyDescent="0.3">
      <c r="FO36" s="7"/>
      <c r="FP36" s="7"/>
      <c r="FQ36" s="7"/>
      <c r="FR36" s="7"/>
      <c r="FS36" s="7"/>
    </row>
    <row r="37" spans="168:175" x14ac:dyDescent="0.3">
      <c r="FO37" s="7"/>
      <c r="FP37" s="7"/>
      <c r="FQ37" s="7"/>
      <c r="FR37" s="7"/>
      <c r="FS37" s="7"/>
    </row>
    <row r="38" spans="168:175" x14ac:dyDescent="0.3">
      <c r="FO38" s="7"/>
      <c r="FP38" s="7"/>
      <c r="FQ38" s="7"/>
      <c r="FR38" s="7"/>
      <c r="FS38" s="7"/>
    </row>
    <row r="39" spans="168:175" x14ac:dyDescent="0.3">
      <c r="FL39" s="9"/>
      <c r="FO39" s="7"/>
      <c r="FP39" s="7"/>
      <c r="FQ39" s="7"/>
      <c r="FR39" s="7"/>
      <c r="FS39" s="7"/>
    </row>
    <row r="40" spans="168:175" x14ac:dyDescent="0.3">
      <c r="FO40" s="7"/>
      <c r="FP40" s="7"/>
      <c r="FQ40" s="7"/>
      <c r="FR40" s="7"/>
      <c r="FS40" s="7"/>
    </row>
    <row r="41" spans="168:175" x14ac:dyDescent="0.3">
      <c r="FO41" s="7"/>
      <c r="FP41" s="7"/>
      <c r="FQ41" s="7"/>
      <c r="FR41" s="7"/>
      <c r="FS41" s="7"/>
    </row>
    <row r="42" spans="168:175" x14ac:dyDescent="0.3">
      <c r="FO42" s="7"/>
      <c r="FP42" s="7"/>
      <c r="FQ42" s="7"/>
      <c r="FR42" s="7"/>
      <c r="FS42" s="7"/>
    </row>
    <row r="43" spans="168:175" x14ac:dyDescent="0.3">
      <c r="FO43" s="7"/>
      <c r="FP43" s="7"/>
      <c r="FQ43" s="7"/>
      <c r="FR43" s="7"/>
      <c r="FS43" s="7"/>
    </row>
    <row r="44" spans="168:175" x14ac:dyDescent="0.3">
      <c r="FO44" s="7"/>
      <c r="FP44" s="7"/>
      <c r="FQ44" s="7"/>
      <c r="FR44" s="7"/>
      <c r="FS44" s="7"/>
    </row>
    <row r="45" spans="168:175" x14ac:dyDescent="0.3">
      <c r="FO45" s="7"/>
      <c r="FP45" s="7"/>
      <c r="FQ45" s="7"/>
      <c r="FR45" s="7"/>
      <c r="FS45" s="7"/>
    </row>
    <row r="46" spans="168:175" x14ac:dyDescent="0.3">
      <c r="FO46" s="7"/>
      <c r="FP46" s="7"/>
      <c r="FQ46" s="7"/>
      <c r="FR46" s="7"/>
      <c r="FS46" s="7"/>
    </row>
    <row r="47" spans="168:175" x14ac:dyDescent="0.3">
      <c r="FO47" s="7"/>
      <c r="FP47" s="7"/>
      <c r="FQ47" s="7"/>
      <c r="FR47" s="7"/>
      <c r="FS47" s="7"/>
    </row>
    <row r="48" spans="168:175" x14ac:dyDescent="0.3">
      <c r="FO48" s="7"/>
      <c r="FP48" s="7"/>
      <c r="FQ48" s="7"/>
      <c r="FR48" s="7"/>
      <c r="FS48" s="7"/>
    </row>
    <row r="49" spans="171:175" x14ac:dyDescent="0.3">
      <c r="FO49" s="7"/>
      <c r="FP49" s="7"/>
      <c r="FQ49" s="7"/>
      <c r="FR49" s="7"/>
      <c r="FS49" s="7"/>
    </row>
    <row r="50" spans="171:175" x14ac:dyDescent="0.3">
      <c r="FO50" s="7"/>
      <c r="FP50" s="7"/>
      <c r="FQ50" s="7"/>
      <c r="FR50" s="7"/>
      <c r="FS50" s="7"/>
    </row>
    <row r="51" spans="171:175" x14ac:dyDescent="0.3">
      <c r="FO51" s="7"/>
      <c r="FP51" s="7"/>
      <c r="FQ51" s="7"/>
      <c r="FR51" s="7"/>
      <c r="FS51" s="7"/>
    </row>
    <row r="52" spans="171:175" x14ac:dyDescent="0.3">
      <c r="FO52" s="7"/>
      <c r="FP52" s="7"/>
      <c r="FQ52" s="7"/>
      <c r="FR52" s="7"/>
      <c r="FS52" s="7"/>
    </row>
    <row r="53" spans="171:175" x14ac:dyDescent="0.3">
      <c r="FO53" s="7"/>
      <c r="FP53" s="7"/>
      <c r="FQ53" s="7"/>
      <c r="FR53" s="7"/>
      <c r="FS53" s="7"/>
    </row>
    <row r="54" spans="171:175" x14ac:dyDescent="0.3">
      <c r="FO54" s="7"/>
      <c r="FP54" s="7"/>
      <c r="FQ54" s="7"/>
      <c r="FR54" s="7"/>
      <c r="FS54" s="7"/>
    </row>
    <row r="55" spans="171:175" x14ac:dyDescent="0.3">
      <c r="FO55" s="7"/>
      <c r="FP55" s="7"/>
      <c r="FQ55" s="7"/>
      <c r="FR55" s="7"/>
      <c r="FS55" s="7"/>
    </row>
    <row r="56" spans="171:175" x14ac:dyDescent="0.3">
      <c r="FO56" s="7"/>
      <c r="FP56" s="7"/>
      <c r="FQ56" s="7"/>
      <c r="FR56" s="7"/>
      <c r="FS56" s="7"/>
    </row>
    <row r="57" spans="171:175" x14ac:dyDescent="0.3">
      <c r="FO57" s="7"/>
      <c r="FP57" s="7"/>
      <c r="FQ57" s="7"/>
      <c r="FR57" s="7"/>
      <c r="FS57" s="7"/>
    </row>
    <row r="58" spans="171:175" x14ac:dyDescent="0.3">
      <c r="FO58" s="7"/>
      <c r="FP58" s="7"/>
      <c r="FQ58" s="7"/>
      <c r="FR58" s="7"/>
      <c r="FS58" s="7"/>
    </row>
    <row r="59" spans="171:175" x14ac:dyDescent="0.3">
      <c r="FO59" s="7"/>
      <c r="FP59" s="7"/>
      <c r="FQ59" s="7"/>
      <c r="FR59" s="7"/>
      <c r="FS59" s="7"/>
    </row>
    <row r="60" spans="171:175" x14ac:dyDescent="0.3">
      <c r="FO60" s="7"/>
      <c r="FP60" s="7"/>
      <c r="FQ60" s="7"/>
      <c r="FR60" s="7"/>
      <c r="FS60" s="7"/>
    </row>
    <row r="61" spans="171:175" x14ac:dyDescent="0.3">
      <c r="FO61" s="7"/>
      <c r="FP61" s="7"/>
      <c r="FQ61" s="7"/>
      <c r="FR61" s="7"/>
      <c r="FS61" s="7"/>
    </row>
    <row r="62" spans="171:175" x14ac:dyDescent="0.3">
      <c r="FO62" s="7"/>
      <c r="FP62" s="7"/>
      <c r="FQ62" s="7"/>
      <c r="FR62" s="7"/>
      <c r="FS62" s="7"/>
    </row>
    <row r="63" spans="171:175" x14ac:dyDescent="0.3">
      <c r="FO63" s="7"/>
      <c r="FP63" s="7"/>
      <c r="FQ63" s="7"/>
      <c r="FR63" s="7"/>
      <c r="FS63" s="7"/>
    </row>
    <row r="64" spans="171:175" x14ac:dyDescent="0.3">
      <c r="FO64" s="7"/>
      <c r="FP64" s="7"/>
      <c r="FQ64" s="7"/>
      <c r="FR64" s="7"/>
      <c r="FS64" s="7"/>
    </row>
    <row r="65" spans="171:175" x14ac:dyDescent="0.3">
      <c r="FO65" s="7"/>
      <c r="FP65" s="7"/>
      <c r="FQ65" s="7"/>
      <c r="FR65" s="7"/>
      <c r="FS65" s="7"/>
    </row>
    <row r="66" spans="171:175" x14ac:dyDescent="0.3">
      <c r="FO66" s="7"/>
      <c r="FP66" s="7"/>
      <c r="FQ66" s="7"/>
      <c r="FR66" s="7"/>
      <c r="FS66" s="7"/>
    </row>
    <row r="67" spans="171:175" x14ac:dyDescent="0.3">
      <c r="FO67" s="7"/>
      <c r="FP67" s="7"/>
      <c r="FQ67" s="7"/>
      <c r="FR67" s="7"/>
      <c r="FS67" s="7"/>
    </row>
    <row r="68" spans="171:175" x14ac:dyDescent="0.3">
      <c r="FO68" s="7"/>
      <c r="FP68" s="7"/>
      <c r="FQ68" s="7"/>
      <c r="FR68" s="7"/>
      <c r="FS68" s="7"/>
    </row>
    <row r="69" spans="171:175" x14ac:dyDescent="0.3">
      <c r="FO69" s="7"/>
      <c r="FP69" s="7"/>
      <c r="FQ69" s="7"/>
      <c r="FR69" s="7"/>
      <c r="FS69" s="7"/>
    </row>
    <row r="70" spans="171:175" x14ac:dyDescent="0.3">
      <c r="FO70" s="7"/>
      <c r="FP70" s="7"/>
      <c r="FQ70" s="7"/>
      <c r="FR70" s="7"/>
      <c r="FS70" s="7"/>
    </row>
    <row r="71" spans="171:175" x14ac:dyDescent="0.3">
      <c r="FO71" s="7"/>
      <c r="FP71" s="7"/>
      <c r="FQ71" s="7"/>
      <c r="FR71" s="7"/>
      <c r="FS71" s="7"/>
    </row>
    <row r="72" spans="171:175" x14ac:dyDescent="0.3">
      <c r="FO72" s="7"/>
      <c r="FP72" s="7"/>
      <c r="FQ72" s="7"/>
      <c r="FR72" s="7"/>
      <c r="FS72" s="7"/>
    </row>
    <row r="73" spans="171:175" x14ac:dyDescent="0.3">
      <c r="FO73" s="7"/>
      <c r="FP73" s="7"/>
      <c r="FQ73" s="7"/>
      <c r="FR73" s="7"/>
      <c r="FS73" s="7"/>
    </row>
    <row r="74" spans="171:175" x14ac:dyDescent="0.3">
      <c r="FO74" s="7"/>
      <c r="FP74" s="7"/>
      <c r="FQ74" s="7"/>
      <c r="FR74" s="7"/>
      <c r="FS74" s="7"/>
    </row>
    <row r="75" spans="171:175" x14ac:dyDescent="0.3">
      <c r="FO75" s="7"/>
      <c r="FP75" s="7"/>
      <c r="FQ75" s="7"/>
      <c r="FR75" s="7"/>
      <c r="FS75" s="7"/>
    </row>
    <row r="76" spans="171:175" x14ac:dyDescent="0.3">
      <c r="FO76" s="7"/>
      <c r="FP76" s="7"/>
      <c r="FQ76" s="7"/>
      <c r="FR76" s="7"/>
      <c r="FS76" s="7"/>
    </row>
    <row r="77" spans="171:175" x14ac:dyDescent="0.3">
      <c r="FO77" s="7"/>
      <c r="FP77" s="7"/>
      <c r="FQ77" s="7"/>
      <c r="FR77" s="7"/>
      <c r="FS77" s="7"/>
    </row>
    <row r="78" spans="171:175" x14ac:dyDescent="0.3">
      <c r="FO78" s="7"/>
      <c r="FP78" s="7"/>
      <c r="FQ78" s="7"/>
      <c r="FR78" s="7"/>
      <c r="FS78" s="7"/>
    </row>
    <row r="79" spans="171:175" x14ac:dyDescent="0.3">
      <c r="FO79" s="7"/>
      <c r="FP79" s="7"/>
      <c r="FQ79" s="7"/>
      <c r="FR79" s="7"/>
      <c r="FS79" s="7"/>
    </row>
    <row r="80" spans="171:175" x14ac:dyDescent="0.3">
      <c r="FO80" s="7"/>
      <c r="FP80" s="7"/>
      <c r="FQ80" s="7"/>
      <c r="FR80" s="7"/>
      <c r="FS80" s="7"/>
    </row>
    <row r="81" spans="171:175" x14ac:dyDescent="0.3">
      <c r="FO81" s="7"/>
      <c r="FP81" s="7"/>
      <c r="FQ81" s="7"/>
      <c r="FR81" s="7"/>
      <c r="FS81" s="7"/>
    </row>
    <row r="82" spans="171:175" x14ac:dyDescent="0.3">
      <c r="FO82" s="7"/>
      <c r="FP82" s="7"/>
      <c r="FQ82" s="11"/>
      <c r="FR82" s="11"/>
      <c r="FS82" s="7"/>
    </row>
    <row r="83" spans="171:175" x14ac:dyDescent="0.3">
      <c r="FO83" s="7"/>
      <c r="FP83" s="7"/>
      <c r="FQ83" s="11"/>
      <c r="FR83" s="11"/>
      <c r="FS83" s="7"/>
    </row>
    <row r="84" spans="171:175" x14ac:dyDescent="0.3">
      <c r="FO84" s="7"/>
      <c r="FP84" s="7"/>
      <c r="FQ84" s="7"/>
      <c r="FR84" s="7"/>
      <c r="FS84" s="7"/>
    </row>
    <row r="85" spans="171:175" x14ac:dyDescent="0.3">
      <c r="FO85" s="7"/>
      <c r="FP85" s="7"/>
      <c r="FQ85" s="7"/>
      <c r="FR85" s="7"/>
      <c r="FS85" s="7"/>
    </row>
    <row r="86" spans="171:175" x14ac:dyDescent="0.3">
      <c r="FO86" s="7"/>
      <c r="FP86" s="7"/>
      <c r="FQ86" s="7"/>
      <c r="FR86" s="7"/>
      <c r="FS86" s="7"/>
    </row>
    <row r="88" spans="171:175" x14ac:dyDescent="0.3">
      <c r="FQ88" s="6"/>
      <c r="FR88" s="6"/>
    </row>
  </sheetData>
  <autoFilter ref="B2:FN29" xr:uid="{00000000-0001-0000-0100-000000000000}"/>
  <sortState xmlns:xlrd2="http://schemas.microsoft.com/office/spreadsheetml/2017/richdata2" ref="FQ5:FS88">
    <sortCondition ref="FS5:FS88"/>
  </sortState>
  <phoneticPr fontId="9" type="noConversion"/>
  <conditionalFormatting sqref="GF15:GF21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90DF146C6C924B9C42D902A4597681" ma:contentTypeVersion="16" ma:contentTypeDescription="Creare un nuovo documento." ma:contentTypeScope="" ma:versionID="2ff3ff853051905fa05c0a0b48adb575">
  <xsd:schema xmlns:xsd="http://www.w3.org/2001/XMLSchema" xmlns:xs="http://www.w3.org/2001/XMLSchema" xmlns:p="http://schemas.microsoft.com/office/2006/metadata/properties" xmlns:ns3="aee22730-a3a3-424a-a149-6be183b716ae" xmlns:ns4="76a05fc4-78f8-4e57-8d7e-bbda5ad67058" targetNamespace="http://schemas.microsoft.com/office/2006/metadata/properties" ma:root="true" ma:fieldsID="9c1a5228215048ee1bab6a6f54c1a154" ns3:_="" ns4:_="">
    <xsd:import namespace="aee22730-a3a3-424a-a149-6be183b716ae"/>
    <xsd:import namespace="76a05fc4-78f8-4e57-8d7e-bbda5ad670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22730-a3a3-424a-a149-6be183b71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05fc4-78f8-4e57-8d7e-bbda5ad6705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ee22730-a3a3-424a-a149-6be183b716a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30992A-B76D-4FDC-9F85-4D59A5085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22730-a3a3-424a-a149-6be183b716ae"/>
    <ds:schemaRef ds:uri="76a05fc4-78f8-4e57-8d7e-bbda5ad670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77285B-EFC4-4008-A718-222D9D8D5B54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aee22730-a3a3-424a-a149-6be183b716ae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76a05fc4-78f8-4e57-8d7e-bbda5ad6705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DCE5B9B-1062-4DE2-B4B6-44258EE3FA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fonti e note</vt:lpstr>
      <vt:lpstr>serie storiche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Gerotto Luca</dc:creator>
  <cp:keywords/>
  <dc:description/>
  <cp:lastModifiedBy>Fabio Martino</cp:lastModifiedBy>
  <cp:revision/>
  <dcterms:created xsi:type="dcterms:W3CDTF">2020-01-31T13:30:38Z</dcterms:created>
  <dcterms:modified xsi:type="dcterms:W3CDTF">2026-03-13T10:13:50Z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0x0101005B90DF146C6C924B9C42D902A4597681</vt:lpwstr>
  </property>
</Properties>
</file>